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Document Control\External Documents\1. MAQTOL Tools\MAQTOL-009 WHS Regulations Chapter 10 Mines Gap Analysis Tool\"/>
    </mc:Choice>
  </mc:AlternateContent>
  <bookViews>
    <workbookView xWindow="-28920" yWindow="-120" windowWidth="29040" windowHeight="15840"/>
  </bookViews>
  <sheets>
    <sheet name="Information" sheetId="2" r:id="rId1"/>
    <sheet name="Compliance Summary" sheetId="4" r:id="rId2"/>
    <sheet name="Gap Analysis Tool" sheetId="1" r:id="rId3"/>
    <sheet name="Action Plan" sheetId="3" r:id="rId4"/>
  </sheets>
  <externalReferences>
    <externalReference r:id="rId5"/>
  </externalReferences>
  <definedNames>
    <definedName name="Completed">[1]Sheet1!$A$1:$A$4</definedName>
    <definedName name="_xlnm.Print_Area" localSheetId="3">'Action Plan'!$B$1:$J$224</definedName>
    <definedName name="_xlnm.Print_Area" localSheetId="1">'Compliance Summary'!$A$1:$W$53</definedName>
    <definedName name="_xlnm.Print_Area" localSheetId="2">'Gap Analysis Tool'!$B$1:$H$249</definedName>
    <definedName name="_xlnm.Print_Area" localSheetId="0">Information!$B$1:$B$72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1" l="1"/>
  <c r="M11" i="1"/>
  <c r="L12" i="1"/>
  <c r="M12" i="1"/>
  <c r="L13" i="1"/>
  <c r="M13" i="1"/>
  <c r="L14" i="1"/>
  <c r="M14" i="1"/>
  <c r="L15" i="1"/>
  <c r="M15" i="1"/>
  <c r="L16" i="1"/>
  <c r="M16" i="1"/>
  <c r="L17" i="1"/>
  <c r="M17" i="1"/>
  <c r="L18" i="1"/>
  <c r="M18" i="1"/>
  <c r="L19" i="1"/>
  <c r="M19" i="1"/>
  <c r="L20" i="1"/>
  <c r="M20" i="1"/>
  <c r="C10" i="3" l="1"/>
  <c r="C13" i="3"/>
  <c r="C14" i="3"/>
  <c r="C11" i="3" l="1"/>
  <c r="C12" i="3"/>
  <c r="C15" i="3"/>
  <c r="C16" i="3"/>
  <c r="C9" i="3"/>
  <c r="C8" i="3"/>
  <c r="L248" i="1" l="1"/>
  <c r="L247" i="1"/>
  <c r="L246" i="1"/>
  <c r="L245" i="1"/>
  <c r="L244" i="1"/>
  <c r="L243" i="1"/>
  <c r="L242" i="1"/>
  <c r="L240" i="1"/>
  <c r="L239" i="1"/>
  <c r="L238" i="1"/>
  <c r="L237" i="1"/>
  <c r="L236" i="1"/>
  <c r="L234" i="1"/>
  <c r="L233" i="1"/>
  <c r="L232" i="1"/>
  <c r="L231" i="1"/>
  <c r="L230" i="1"/>
  <c r="L229" i="1"/>
  <c r="L228" i="1"/>
  <c r="L226" i="1"/>
  <c r="L225" i="1"/>
  <c r="L224" i="1"/>
  <c r="L223" i="1"/>
  <c r="L222" i="1"/>
  <c r="L221" i="1"/>
  <c r="L220" i="1"/>
  <c r="L218" i="1"/>
  <c r="L217" i="1"/>
  <c r="L216" i="1"/>
  <c r="L215" i="1"/>
  <c r="L214" i="1"/>
  <c r="L213" i="1"/>
  <c r="L212" i="1"/>
  <c r="L211" i="1"/>
  <c r="L210" i="1"/>
  <c r="L209" i="1"/>
  <c r="L208" i="1"/>
  <c r="L207" i="1"/>
  <c r="L206" i="1"/>
  <c r="L205" i="1"/>
  <c r="L204" i="1"/>
  <c r="L203" i="1"/>
  <c r="L202" i="1"/>
  <c r="L201" i="1"/>
  <c r="L200" i="1"/>
  <c r="L198" i="1"/>
  <c r="L197" i="1"/>
  <c r="L196" i="1"/>
  <c r="L195" i="1"/>
  <c r="L194" i="1"/>
  <c r="L193" i="1"/>
  <c r="L192" i="1"/>
  <c r="L191" i="1"/>
  <c r="L189" i="1"/>
  <c r="L188" i="1"/>
  <c r="L187" i="1"/>
  <c r="L186" i="1"/>
  <c r="L185" i="1"/>
  <c r="L184" i="1"/>
  <c r="L183" i="1"/>
  <c r="L182" i="1"/>
  <c r="L181" i="1"/>
  <c r="L180" i="1"/>
  <c r="L179" i="1"/>
  <c r="L178" i="1"/>
  <c r="L176" i="1"/>
  <c r="L175" i="1"/>
  <c r="L174" i="1"/>
  <c r="L173" i="1"/>
  <c r="L172" i="1"/>
  <c r="L171" i="1"/>
  <c r="L170" i="1"/>
  <c r="L169" i="1"/>
  <c r="L168" i="1"/>
  <c r="L167" i="1"/>
  <c r="L166" i="1"/>
  <c r="L165" i="1"/>
  <c r="L164" i="1"/>
  <c r="L163" i="1"/>
  <c r="L162" i="1"/>
  <c r="L161" i="1"/>
  <c r="L160" i="1"/>
  <c r="L159" i="1"/>
  <c r="L158" i="1"/>
  <c r="L157" i="1"/>
  <c r="L156"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6" i="1"/>
  <c r="L125" i="1"/>
  <c r="L124" i="1"/>
  <c r="L123" i="1"/>
  <c r="L122" i="1"/>
  <c r="L121" i="1"/>
  <c r="L120" i="1"/>
  <c r="L119" i="1"/>
  <c r="L118" i="1"/>
  <c r="L117" i="1"/>
  <c r="L116" i="1"/>
  <c r="L115" i="1"/>
  <c r="L114" i="1"/>
  <c r="L113" i="1"/>
  <c r="L112" i="1"/>
  <c r="L111" i="1"/>
  <c r="L110" i="1"/>
  <c r="L107" i="1"/>
  <c r="L106" i="1"/>
  <c r="L105" i="1"/>
  <c r="L103" i="1"/>
  <c r="L102" i="1"/>
  <c r="L101" i="1"/>
  <c r="L100" i="1"/>
  <c r="L99" i="1"/>
  <c r="L97" i="1"/>
  <c r="L96" i="1"/>
  <c r="L95" i="1"/>
  <c r="L94" i="1"/>
  <c r="L93" i="1"/>
  <c r="L92" i="1"/>
  <c r="L91" i="1"/>
  <c r="L88" i="1"/>
  <c r="L87" i="1"/>
  <c r="L86" i="1"/>
  <c r="L85" i="1"/>
  <c r="L84" i="1"/>
  <c r="L83" i="1"/>
  <c r="L82" i="1"/>
  <c r="L81" i="1"/>
  <c r="L80" i="1"/>
  <c r="L79" i="1"/>
  <c r="L78" i="1"/>
  <c r="L77" i="1"/>
  <c r="L76" i="1"/>
  <c r="L75" i="1"/>
  <c r="L74" i="1"/>
  <c r="L73" i="1"/>
  <c r="L72" i="1"/>
  <c r="L70"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1" i="1"/>
  <c r="L30" i="1"/>
  <c r="L29" i="1"/>
  <c r="L28" i="1"/>
  <c r="L27" i="1"/>
  <c r="L26" i="1"/>
  <c r="L25" i="1"/>
  <c r="L24" i="1"/>
  <c r="L10" i="1"/>
  <c r="L9" i="1"/>
  <c r="L8" i="1"/>
  <c r="L7" i="1"/>
  <c r="L6" i="1"/>
  <c r="L5" i="1"/>
  <c r="M248" i="1"/>
  <c r="M247" i="1"/>
  <c r="M246" i="1"/>
  <c r="M245" i="1"/>
  <c r="M244" i="1"/>
  <c r="M243" i="1"/>
  <c r="M242" i="1"/>
  <c r="M240" i="1"/>
  <c r="M239" i="1"/>
  <c r="M238" i="1"/>
  <c r="M237" i="1"/>
  <c r="M236" i="1"/>
  <c r="M234" i="1"/>
  <c r="M233" i="1"/>
  <c r="M232" i="1"/>
  <c r="M231" i="1"/>
  <c r="M230" i="1"/>
  <c r="M229" i="1"/>
  <c r="M228" i="1"/>
  <c r="M226" i="1"/>
  <c r="M225" i="1"/>
  <c r="M224" i="1"/>
  <c r="M223" i="1"/>
  <c r="M222" i="1"/>
  <c r="M221" i="1"/>
  <c r="M220" i="1"/>
  <c r="M218" i="1"/>
  <c r="M217" i="1"/>
  <c r="M216" i="1"/>
  <c r="M215" i="1"/>
  <c r="M214" i="1"/>
  <c r="M213" i="1"/>
  <c r="M212" i="1"/>
  <c r="M211" i="1"/>
  <c r="M210" i="1"/>
  <c r="M209" i="1"/>
  <c r="M208" i="1"/>
  <c r="M207" i="1"/>
  <c r="M206" i="1"/>
  <c r="M205" i="1"/>
  <c r="M204" i="1"/>
  <c r="M203" i="1"/>
  <c r="M202" i="1"/>
  <c r="M201" i="1"/>
  <c r="M200" i="1"/>
  <c r="M198" i="1"/>
  <c r="M197" i="1"/>
  <c r="M196" i="1"/>
  <c r="M195" i="1"/>
  <c r="M194" i="1"/>
  <c r="M193" i="1"/>
  <c r="M192" i="1"/>
  <c r="M191" i="1"/>
  <c r="M189" i="1"/>
  <c r="M188" i="1"/>
  <c r="M187" i="1"/>
  <c r="M186" i="1"/>
  <c r="M185" i="1"/>
  <c r="M184" i="1"/>
  <c r="M183" i="1"/>
  <c r="M182" i="1"/>
  <c r="M181" i="1"/>
  <c r="M180" i="1"/>
  <c r="M179" i="1"/>
  <c r="M178" i="1"/>
  <c r="M176" i="1"/>
  <c r="M175" i="1"/>
  <c r="M174" i="1"/>
  <c r="M173" i="1"/>
  <c r="M172" i="1"/>
  <c r="M171" i="1"/>
  <c r="M170" i="1"/>
  <c r="M169" i="1"/>
  <c r="M168" i="1"/>
  <c r="M167" i="1"/>
  <c r="M166" i="1"/>
  <c r="M165" i="1"/>
  <c r="M164" i="1"/>
  <c r="M163" i="1"/>
  <c r="M162" i="1"/>
  <c r="M161" i="1"/>
  <c r="M160" i="1"/>
  <c r="M159" i="1"/>
  <c r="M158" i="1"/>
  <c r="M157" i="1"/>
  <c r="M156"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6" i="1"/>
  <c r="M125" i="1"/>
  <c r="M124" i="1"/>
  <c r="M123" i="1"/>
  <c r="M122" i="1"/>
  <c r="M121" i="1"/>
  <c r="M120" i="1"/>
  <c r="M119" i="1"/>
  <c r="M118" i="1"/>
  <c r="M117" i="1"/>
  <c r="M116" i="1"/>
  <c r="M115" i="1"/>
  <c r="M114" i="1"/>
  <c r="M113" i="1"/>
  <c r="M112" i="1"/>
  <c r="M111" i="1"/>
  <c r="M110" i="1"/>
  <c r="M107" i="1"/>
  <c r="M106" i="1"/>
  <c r="M105" i="1"/>
  <c r="M103" i="1"/>
  <c r="M102" i="1"/>
  <c r="M101" i="1"/>
  <c r="M100" i="1"/>
  <c r="M99" i="1"/>
  <c r="M97" i="1"/>
  <c r="M96" i="1"/>
  <c r="M95" i="1"/>
  <c r="M94" i="1"/>
  <c r="M93" i="1"/>
  <c r="M92" i="1"/>
  <c r="M91" i="1"/>
  <c r="M88" i="1"/>
  <c r="M87" i="1"/>
  <c r="M86" i="1"/>
  <c r="M85" i="1"/>
  <c r="M84" i="1"/>
  <c r="M83" i="1"/>
  <c r="M82" i="1"/>
  <c r="M81" i="1"/>
  <c r="M80" i="1"/>
  <c r="M79" i="1"/>
  <c r="M78" i="1"/>
  <c r="M77" i="1"/>
  <c r="M76" i="1"/>
  <c r="M75" i="1"/>
  <c r="M74" i="1"/>
  <c r="M73" i="1"/>
  <c r="M72" i="1"/>
  <c r="M70"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1" i="1"/>
  <c r="M30" i="1"/>
  <c r="M29" i="1"/>
  <c r="M28" i="1"/>
  <c r="M27" i="1"/>
  <c r="M26" i="1"/>
  <c r="M25" i="1"/>
  <c r="M24" i="1"/>
  <c r="M10" i="1"/>
  <c r="M9" i="1"/>
  <c r="M8" i="1"/>
  <c r="M7" i="1"/>
  <c r="M6" i="1"/>
  <c r="M5" i="1"/>
  <c r="F251" i="1" l="1"/>
  <c r="F252" i="1"/>
  <c r="F253" i="1"/>
  <c r="F257" i="1"/>
  <c r="G257" i="1"/>
  <c r="F256" i="1"/>
  <c r="G256" i="1"/>
  <c r="F255" i="1"/>
  <c r="G255" i="1"/>
  <c r="F254" i="1"/>
  <c r="G254" i="1"/>
  <c r="G253" i="1"/>
  <c r="G252" i="1"/>
  <c r="G251" i="1"/>
  <c r="C219" i="3"/>
  <c r="C218" i="3"/>
  <c r="C217" i="3"/>
  <c r="C216" i="3"/>
  <c r="C215" i="3"/>
  <c r="C214" i="3"/>
  <c r="C213" i="3"/>
  <c r="C212" i="3"/>
  <c r="C211" i="3"/>
  <c r="C210" i="3"/>
  <c r="C209" i="3"/>
  <c r="C208" i="3"/>
  <c r="C207" i="3"/>
  <c r="C206" i="3"/>
  <c r="C205" i="3"/>
  <c r="C204" i="3"/>
  <c r="C203" i="3"/>
  <c r="C202" i="3"/>
  <c r="C201" i="3"/>
  <c r="C200" i="3"/>
  <c r="C199" i="3"/>
  <c r="C198" i="3"/>
  <c r="C197" i="3"/>
  <c r="C196" i="3"/>
  <c r="C195" i="3"/>
  <c r="C194" i="3"/>
  <c r="C193" i="3"/>
  <c r="C192" i="3"/>
  <c r="C191" i="3"/>
  <c r="C190" i="3"/>
  <c r="C189" i="3"/>
  <c r="C188" i="3"/>
  <c r="C187" i="3"/>
  <c r="C186" i="3"/>
  <c r="C185" i="3"/>
  <c r="C184" i="3"/>
  <c r="C183" i="3"/>
  <c r="C182" i="3"/>
  <c r="C181" i="3"/>
  <c r="C180" i="3"/>
  <c r="C179" i="3"/>
  <c r="C178" i="3"/>
  <c r="C177" i="3"/>
  <c r="C176" i="3"/>
  <c r="C175" i="3"/>
  <c r="C174" i="3"/>
  <c r="C173" i="3"/>
  <c r="C172" i="3"/>
  <c r="C171" i="3"/>
  <c r="C170" i="3"/>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E257" i="1" l="1"/>
  <c r="B9" i="4" s="1"/>
  <c r="E253" i="1"/>
  <c r="B5" i="4" s="1"/>
  <c r="E256" i="1"/>
  <c r="B8" i="4" s="1"/>
  <c r="E251" i="1"/>
  <c r="B3" i="4" s="1"/>
  <c r="E255" i="1"/>
  <c r="B7" i="4" s="1"/>
  <c r="E254" i="1"/>
  <c r="B6" i="4" s="1"/>
  <c r="E252" i="1"/>
  <c r="B4" i="4" s="1"/>
  <c r="B10" i="4" l="1"/>
  <c r="E258" i="1"/>
</calcChain>
</file>

<file path=xl/sharedStrings.xml><?xml version="1.0" encoding="utf-8"?>
<sst xmlns="http://schemas.openxmlformats.org/spreadsheetml/2006/main" count="971" uniqueCount="651">
  <si>
    <t>Requirement</t>
  </si>
  <si>
    <t>Meaning of mine</t>
  </si>
  <si>
    <t>Meaning of mining operations</t>
  </si>
  <si>
    <t>Meaning of mineral</t>
  </si>
  <si>
    <t>Meaning of mine operator</t>
  </si>
  <si>
    <t>Meaning of mine holder</t>
  </si>
  <si>
    <t>Appointment of mine operator</t>
  </si>
  <si>
    <t>Meaning of principal mining hazard</t>
  </si>
  <si>
    <t>Part 2 - Managing Risks</t>
  </si>
  <si>
    <t>Division 2 - Principal Mining Hazard Management Plans</t>
  </si>
  <si>
    <t>Movement of mobile plant</t>
  </si>
  <si>
    <t>Temperature and moisture content of air</t>
  </si>
  <si>
    <t>Records of air monitoring</t>
  </si>
  <si>
    <t>Prohibited uses</t>
  </si>
  <si>
    <t>Closure, suspension or abandonment of mine</t>
  </si>
  <si>
    <t>Duty to provide information, training and instruction</t>
  </si>
  <si>
    <t>Information for visitors</t>
  </si>
  <si>
    <t>Record of training</t>
  </si>
  <si>
    <t>Alcohol and drugs</t>
  </si>
  <si>
    <t>Mine operator must consult with workers</t>
  </si>
  <si>
    <t>Survey plan of mine must be prepared</t>
  </si>
  <si>
    <t>Review of survey plan</t>
  </si>
  <si>
    <t>Regulation</t>
  </si>
  <si>
    <t>Notification of mine operator to regulator</t>
  </si>
  <si>
    <t>Division 1  General Requirements</t>
  </si>
  <si>
    <t>Sub Division 1 Control of Risk</t>
  </si>
  <si>
    <t>The mine holder of a mine must give notice to the regulator the details of the mine operator.</t>
  </si>
  <si>
    <t>Managing risks to health and safety</t>
  </si>
  <si>
    <t>Title</t>
  </si>
  <si>
    <t>Compliance Score</t>
  </si>
  <si>
    <t>Comments</t>
  </si>
  <si>
    <t>Verification / Evidence</t>
  </si>
  <si>
    <t>N/A</t>
  </si>
  <si>
    <t>Recommended Action</t>
  </si>
  <si>
    <t>Information only</t>
  </si>
  <si>
    <t>Review of control measures</t>
  </si>
  <si>
    <t>Chapter 10, Mines</t>
  </si>
  <si>
    <t>Part 1, Preliminary</t>
  </si>
  <si>
    <t>2. A person conducting a business or undertaking at a mine must ensure that a risk assessment is conducted by a competent person for the purposes of subregulation (1).</t>
  </si>
  <si>
    <t>3. In conducting a risk assessment, the person must have regard to—
(a) the nature of the hazard; and
(b) the likelihood of the hazard affecting the health or safety of a person; and
(c) the severity of the potential health and safety consequences.</t>
  </si>
  <si>
    <t>1. A person conducting a business or undertaking at a mine must review and as necessary revise control measures implemented under regulation 617 in the following circumstances:
(a) an audit of the effectiveness of the safety management system for the mine indicates a deficiency in a control measure;
(b) a worker is moved from a hazard or assigned to different work in response to a recommendation contained in a health monitoring report provided under Part 3;
(c) an incident referred to in regulation 675V occurs.</t>
  </si>
  <si>
    <t>Record of certain reviews of control measures—mine operator</t>
  </si>
  <si>
    <t>1. This regulation applies to a mine operator at a mine who has, under regulation 38, reviewed a control measure in response to—
(a) a notifiable incident; or
(b) an incident referred to in regulation 675V.</t>
  </si>
  <si>
    <t>2. The mine operator at a mine must keep a record of the following:
(a) the work health and safety issues arising from the incident;
(b) recommendations arising from consideration of the incident;
(c) a summary of any changes to the safety management system for the mine and any affected principal mining hazard management plan for the mine.</t>
  </si>
  <si>
    <t>1. This regulation applies to a person conducting a business or undertaking at a mine, other than the mine operator, who has, under regulation 38, reviewed a control measure in response to a notifiable incident.</t>
  </si>
  <si>
    <t>2. A person conducting a business or undertaking at a mine must keep a record of the following:
(a) the work health and safety issues arising from the incident;
(b) recommendations arising from consideration of the incident.</t>
  </si>
  <si>
    <t>Sub Division 2, Safety management system</t>
  </si>
  <si>
    <t>Duty to establish and implement safety management system</t>
  </si>
  <si>
    <t>1.The mine operator of a mine must establish a safety management system for the mine.</t>
  </si>
  <si>
    <t>2. The mine operator must implement the safety management system for the mine, so far as is reasonably practicable.</t>
  </si>
  <si>
    <t>3. The safety management system must form part of any overall management system that is in place at the mine.</t>
  </si>
  <si>
    <t>4. The safety management system must be designed to be used by the mine operator as the primary means of ensuring, so far as is reasonably practicable—
(a) the health and safety of workers at the mine; and
(b) that the health and safety of other persons is not put at risk from the mine or work carried out as part of mining operations.</t>
  </si>
  <si>
    <t>5. Subject to subregulation (6), the safety management system must provide a comprehensive and integrated system for the management of all aspects of risks to health and safety in relation to the operation of the mine.</t>
  </si>
  <si>
    <t>6. The safety management system must comply with subregulation (5) to the extent appropriate to the mine having regard to—
(a) the nature, complexity and location of the mining operations; and
(b) the risks associated with those operations.</t>
  </si>
  <si>
    <t>7. The safety management system must be documented.</t>
  </si>
  <si>
    <t>8. The mine operator of a mine that is also a determined major hazard facility is not required to establish a safety management system under regulation 558 for the operation of the major hazard facility if—
(a) the mine operator has established a safety management system for the facility for the purposes of this regulation; and
(b) the system deals with all matters required to be addressed by a safety management system under regulation 558 and includes all matters specified in Schedule 17; and
(c) the system is readily accessible to persons who use it.</t>
  </si>
  <si>
    <t>Content of safety management system</t>
  </si>
  <si>
    <t>The safety management system document for a mine must set out the following:</t>
  </si>
  <si>
    <t>(a) the mine operator's health and safety policy, including broad aims in relation to the safe operation of the mine;</t>
  </si>
  <si>
    <t>(b) the arrangements for managing risks in accordance with regulation 617;</t>
  </si>
  <si>
    <t>(c) the systems, procedures, plans and other control measures that will be used to control risks to health and safety associated with mining operations at the mine, including—
(i) the principal mining hazard management plans for the mine prepared under Division 2; and
(ii) in the case of an underground mine—the ventilation control plan and ventilation plan prepared for the mine under Division 4 Subdivision 2;</t>
  </si>
  <si>
    <t>(d) the management structure for the management of work health and safety at the mine, including—
(i) arrangements for filling temporary and permanent vacancies; and
(ii) requirements relating to acting positions in the structure; and
(iii) the competency requirements for positions in the structure;</t>
  </si>
  <si>
    <t>(e) the arrangements in place, between any persons conducting a business or undertaking at the mine, for consultation, co-operation and the co-ordination of activities in relation to compliance with their duties under the Act;</t>
  </si>
  <si>
    <t>(f) if a contractor is working or likely to work at the mine—the control measures that will be used to control risks to health and safety associated with the contractor's work at the mine, including—
(i) how the contractor's work management system will be integrated with the safety management system for the mine; and
(ii) the process for assessing health and safety policies and procedures (including competency requirements) of the contractor and integrating them into the safety management system; and
(iii) the arrangements for monitoring and evaluating compliance by the contractor with the health and safety requirements of the safety management system;</t>
  </si>
  <si>
    <t>(g) the emergency procedures and all other matters in the emergency plan for the mine prepared under Division 5;</t>
  </si>
  <si>
    <t>(h) the procedures and conditions under which persons at the mine or a part of the mine are to be withdrawn to a place of safety and to remain withdrawn as a precautionary measure where a risk to health and safety warrants that withdrawal;</t>
  </si>
  <si>
    <t>(i) the arrangements for the provision of information, training and instruction required under regulation 39;</t>
  </si>
  <si>
    <t>(j) the induction procedures for workers at the mine;</t>
  </si>
  <si>
    <t>(k) the arrangements in place for the supervision needed to protect workers and other persons at the mine from risks to their health and safety from work carried out at the mine;</t>
  </si>
  <si>
    <t>(l) the arrangements in place for health monitoring under Part 3;</t>
  </si>
  <si>
    <t>(m) the safety role for workers developed under Part 4;</t>
  </si>
  <si>
    <t>(n) the procedures for notifiable incident response and investigation at the mine;</t>
  </si>
  <si>
    <t>(o) the procedures for records management for the mine to ensure compliance with the Act;</t>
  </si>
  <si>
    <t>(p) the arrangements in place for all other monitoring and assessment and regular inspection of the working environment of the mine to be carried out for the purposes of the Act;</t>
  </si>
  <si>
    <t>(q) the performance management system under regulation 623;</t>
  </si>
  <si>
    <t>(r) the resources that will be applied for the effective implementation and use of
the safety management system.</t>
  </si>
  <si>
    <t>2. The safety management system document must—
(a) contain a level of detail of the matters referred to in subregulation (1) that is appropriate to the mine having regard to—
(i) the nature, complexity and location of the mining operations; and
(ii) the risks associated with those operations; and
(b) so far as is reasonably practicable, be set out and expressed in a way that is readily understandable by persons who use it.</t>
  </si>
  <si>
    <t>Performance standards and audit</t>
  </si>
  <si>
    <t>The safety management system for a mine must include the following:</t>
  </si>
  <si>
    <t>(a) performance standards for measuring the effectiveness of all aspects of the safety management system that—
(i) are sufficiently detailed to show how the mine operator will ensure the effectiveness of the safety management system; and
(ii) include steps to be taken to continually improve the safety management system;</t>
  </si>
  <si>
    <t>(b) the way in which the performance standards are to be met;</t>
  </si>
  <si>
    <t>(c) a system for auditing the effectiveness of the safety management system for the mine against the performance standards, including the methods, frequency and results of the audit process.</t>
  </si>
  <si>
    <t>Maintenance</t>
  </si>
  <si>
    <t>The mine operator of a mine must maintain the safety management system for the mine so that the safety management system remains effective.</t>
  </si>
  <si>
    <t>Review</t>
  </si>
  <si>
    <t>1. The mine operator of a mine must ensure that the safety management system for the mine is reviewed at least once every 3 years and as necessary revised to ensure it remains effective.</t>
  </si>
  <si>
    <t>2. In addition, if a risk control measure is revised under regulation 38 or 618, the mine operator must ensure that the safety management system for the mine is reviewed and as necessary revised in relation to all aspects of risk control addressed by the revised control measure.</t>
  </si>
  <si>
    <t>3. In addition, if the mine is a determined major hazard facility, the mine operator for the mine must review and as necessary revise the safety management system if a circumstance referred to in regulation 559(2) exists.</t>
  </si>
  <si>
    <t>Sub Division 3, Information to adjoining mine operators</t>
  </si>
  <si>
    <t>Duty to provide information to mine operator of adjoining mine</t>
  </si>
  <si>
    <t>The mine operator of a mine must as soon as practicable, on request, provide to the mine operator of any adjoining mine any information that the mine operator has about conditions at the mine or any activities or proposed activities at the mine that could create a risk to the health and safety of persons at the adjoining mine.</t>
  </si>
  <si>
    <t xml:space="preserve">Identification of principal mining hazards and conduct of risk assessments </t>
  </si>
  <si>
    <t>1. The mine operator of a mine must identify all principal mining hazards at the mine.</t>
  </si>
  <si>
    <t>2. The mine operator must conduct, in relation to each principal mining hazard identified, a risk assessment that involves a comprehensive and systematic investigation and analysis of all aspects of risk to health and safety associated with the principal mining hazard.</t>
  </si>
  <si>
    <t>3. The mine operator, in conducting a risk assessment under subregulation (2), must—
(a) use investigation and analysis methods that are appropriate to the principal mining hazard being considered; and
(b) consider the principal mining hazard individually and also cumulatively with other hazards at the mine.</t>
  </si>
  <si>
    <t>Preparation of principal mining hazard management plan</t>
  </si>
  <si>
    <t>1. The mine operator of a mine must prepare a principal mining hazard management plan for each principal mining hazard at the mine, having regard to the matters set out in Schedule 19.</t>
  </si>
  <si>
    <t>2. A principal mining hazard management plan must—
(a) provide for the management of all aspects of risk control in relation to the principal mining hazard; and
(b) so far as is reasonably practicable, be set out and expressed in a way that is readily understandable by persons who use it.</t>
  </si>
  <si>
    <t>3. A principal mining hazard management plan must—</t>
  </si>
  <si>
    <t>(a) describe the nature of the principal mining hazard to which the plan relates; and</t>
  </si>
  <si>
    <t>(b) describe how the principal mining hazard relates to other hazards at the mine; and</t>
  </si>
  <si>
    <t>(c) describe the analysis methods used in identifying the principal mining hazard to which the plan relates; and</t>
  </si>
  <si>
    <t>(d) include a record of the risk assessment conducted in relation to the principal mining hazard; and</t>
  </si>
  <si>
    <t>(e) describe the investigation and analysis methods used in determining the control measures to be implemented; and</t>
  </si>
  <si>
    <t>(f) describe all control measures to be implemented to manage risks to health and safety associated with the principal mining hazard; and</t>
  </si>
  <si>
    <t>(g) describe the arrangements in place for providing the information, training and instruction required by regulation 39 in relation to the principal mining hazard; and</t>
  </si>
  <si>
    <t>(h) refer to any design principles, engineering standards and technical standards relied on for control measures for the principal mining hazard; and</t>
  </si>
  <si>
    <t>(i) set out the reasons for adopting or rejecting all control measures considered.</t>
  </si>
  <si>
    <t>1. The mine operator of a mine must ensure that a principal mining hazard management plan is reviewed and as necessary revised if a risk control measure specified in the plan is revised under regulation 38 or 618.</t>
  </si>
  <si>
    <t>2. If a principal mining hazard management plan is revised, the mine operator must record the revisions, including any revision of a risk assessment, in writing in the plan.</t>
  </si>
  <si>
    <t>Division 3,  Specific control measures—all mines</t>
  </si>
  <si>
    <t>Sub Division 1 - Operational controls</t>
  </si>
  <si>
    <t>Communication between outgoing and incoming shifts</t>
  </si>
  <si>
    <t>The mine operator of a mine at which more than 1 shift is worked each day must implement a system that ensures that, as soon as practicable at the commencement of each shift—
(a) the supervisor of each outgoing shift provides a written report to the supervisor of the incoming shift, in relation to the state of the mine workings and plant and any other matters that relate to work health or safety; and
(b) the supervisor of the incoming shift communicates the content of the report to the workers on the incoming shift.</t>
  </si>
  <si>
    <t>2. In managing risks to health and safety associated with the movement of mobile plant at the mine, the mine operator must have regard to all relevant matters including the following:
(a) the design, layout, construction and maintenance of all roads and other areas at the mine used by mobile plant;
(b) interactions between mobile plant, especially between large and small mobile plant;
(c) interactions between mobile plant and fixed plant or structures;
(d) interactions between mobile plant and pedestrians (including the use of pre-movement warnings for mobile plant in mine workings);
(e) the operation of remotely controlled mobile plant;
(f) the maintenance, testing and inspection of brakes, steering, lights and other safety features of the mobile plant.</t>
  </si>
  <si>
    <t>The mine operator of a mine must take all reasonable steps to ensure an item or substance specified in Schedule 20, column 1 is not used in a place or for a purpose that is prohibited or restricted as set out in Schedule 20, column 2 opposite that item or substance.</t>
  </si>
  <si>
    <t>1. If the mine operator of a mine closes the mine, the mine operator must, at the time of the closure, ensure, so far as is reasonably practicable, that the mine is safe, including by being secure against unauthorised entry by any person.</t>
  </si>
  <si>
    <t>2. If mining operations at a mine are suspended, the mine operator must ensure, so far as is reasonably practicable, that the mine is safe, including by being secure against unauthorised entry by any person, during the period of suspension.</t>
  </si>
  <si>
    <t>3. The mine operator of a mine must not abandon the mine.</t>
  </si>
  <si>
    <t>Minimum age to work in mine</t>
  </si>
  <si>
    <t>The mine operator of a mine must take all reasonable steps to ensure that—
(a) a person under the age of 16 years is not engaged to carry out work in any open cut workings or in an underground mine; and
(b) a person under the age of 18 years is not engaged to carry out work in an underground mine, unless the person is over the age of 16 years and is an apprentice or trainee under direct supervision in relation to the work.</t>
  </si>
  <si>
    <t>Sub Division 2 - Air quality and monitoring</t>
  </si>
  <si>
    <t>In complying with regulation 617, the mine operator of a mine must—
(a) manage risks to health and safety associated with extremes of either or both the temperature and moisture content of air; and
(b) if risks associated with extreme heat exist in an underground mine—implement control measures (including monitoring) to manage heat stress in places in the mine where—
(i) persons work or travel; and
(ii) the wet bulb temperature exceeds 27°C.</t>
  </si>
  <si>
    <t>Ensuring exposure standards for dust not exceeded</t>
  </si>
  <si>
    <t>The mine operator of a mine must ensure that no person at the mine is exposed to 8-hour time-weighted average atmospheric concentrations of airborne dust that exceed—
(a) for respirable dust—3.0 mg per cubic metre of air;
(b) for inhalable dust—10.0 mg per cubic metre of air.</t>
  </si>
  <si>
    <t>Monitoring exposure to airborne dust</t>
  </si>
  <si>
    <t>Regulation 50 applies to the mine operator of a mine in relation to airborne dust as if the concentration of airborne dust referred to in regulation 636(1)(a) or (b) were an exposure standard to which regulation 50 applies.</t>
  </si>
  <si>
    <t>Air monitoring—use of devices</t>
  </si>
  <si>
    <t>The mine operator of a mine who uses air monitoring devices to comply with air monitoring requirements under regulation 50 and this Chapter must ensure that—
(a) the devices used are suitable and effective having regard to—
(i) the nature of the monitoring being carried out; and
(ii) the substance being monitored; and
(b) the devices are positioned to ensure that they work to best effect.</t>
  </si>
  <si>
    <t>Air monitoring—signage</t>
  </si>
  <si>
    <t>The mine operator of a mine, in complying with air monitoring requirements under regulation 50 and this Chapter, must ensure that signs are erected at the mine that explain—
(a) the meaning of any warning produced by an air monitoring device; and
(b) what persons must do in response to the warning.</t>
  </si>
  <si>
    <t>Sub Division 3 - Fitness for work</t>
  </si>
  <si>
    <t>Fatigue</t>
  </si>
  <si>
    <t>In complying with regulation 617, the mine operator of a mine must manage risks to health and safety associated with worker fatigue.</t>
  </si>
  <si>
    <t>1. In complying with regulation 617, the mine operator of a mine must manage risks to health and safety associated with the consumption of alcohol by workers.</t>
  </si>
  <si>
    <t>2. In complying with regulation 617, the mine operator of a mine must manage risks to health and safety associated with the use of drugs by workers.</t>
  </si>
  <si>
    <t>Sub Division 1 - All underground mines—operational controls</t>
  </si>
  <si>
    <t>Division 4,  Specific control measures—underground mines</t>
  </si>
  <si>
    <t>Inrush hazards</t>
  </si>
  <si>
    <t>1. The mine operator of an underground mine must implement a system for the mine that ensures—
(a) the identification of all reasonably foreseeable inrush hazards at the mine; and
(b) the determination of the presence and location of an inrush hazard by exploratory bore-holes (including a way of sealing or otherwise controlling a bore-hole to prevent inrush) or other exploratory methods; and
(c) communication of the location of identified inrush hazards, including inrush hazards being approached, to all affected persons; and
(d) the determination of whether or not an identified inrush hazard is a principal mining hazard; and
(e) if an identified inrush hazard is a principal mining hazard—the identification, establishment and maintenance of an inrush control zone for the inrush hazard in accordance with this regulation.</t>
  </si>
  <si>
    <t>2. An inrush control zone must be located in the vicinity of the inrush hazard and—
(a) if the exact location of the inrush hazard is known—extend at least 50 metres from the location of the inrush hazard; or
(b) if the exact location of the inrush hazard is not known—extend any greater distance from the suspected location of the inrush hazard determined by a risk assessment conducted under regulation 627.</t>
  </si>
  <si>
    <t>3. The mine operator must ensure, in relation to each inrush control zone, that control measures and procedures are implemented to control the risk of inrush.</t>
  </si>
  <si>
    <t>4. The mine operator must ensure that an inrush control zone is not mined before—
(a) control measures and procedures have been implemented under subregulation (3); and
(b) the persons who are to work in the zone have been trained in relation to the implementation of those controls and procedures.</t>
  </si>
  <si>
    <t>5. If an identified inrush hazard is not at an accessible place at the mine, it is sufficient to control the risk from inrush by—
(a) providing adequate separation of solid rock between the mine workings and the assessed worst case position of the potential source of inrush; and
(b) complying with the requirements of any applicable principal mining hazard management plan prepared for inrush hazards.</t>
  </si>
  <si>
    <t>6. The mine operator of an underground mine, before connecting any underground mine workings at the mine to any other workings (including disused workings), must—
(a) ensure that the other workings are inspected for water, gas and any other circumstance that may be an inrush hazard; and
(b) if it is not possible to safely gain access to the workings to be connected— ensure that exploratory bore-holes or other exploratory methods are used to determine the location of the other workings.</t>
  </si>
  <si>
    <t>Connecting workings</t>
  </si>
  <si>
    <t>2. The mine operator of an underground mine, before connecting any underground mine workings to any other workings (including disused workings) must ensure that the other workings are inspected for water, gas, misfires, butts and any other circumstance that may be a risk to the health or safety of any person at the mine, other than a risk associated with an inrush hazard.</t>
  </si>
  <si>
    <t>1. The mine operator of an underground mine must ensure that, if 2 working faces are approaching each other at an underground mine, 1 of the workings is stopped, made safe and barricaded as soon as practicable before the distance separating the faces creates a risk to health or safety.</t>
  </si>
  <si>
    <t>Winding systems</t>
  </si>
  <si>
    <t>1. The mine operator of an underground mine must ensure that every winding system used or that may be put into use at the mine includes the following:
(a) ropes that will enable the shaft conveyance to bear the weight that can reasonably be expected to be borne by the shaft conveyance;
(b) controls and limiting devices to prevent any shaft conveyance from being overwound or overrun or from travelling at an unsafe speed;
(c) brakes that can bring the system to rest;
(d) devices that detect slack rope or drum slip conditions, or tail rope malfunctions;
(e) devices that cause the winder to stop when a condition or malfunction referred to in paragraph (d) is detected;
(f) warning systems to alert persons at the mine to any emergency in a shaft;
(g) remote monitoring of the functions of the system;
(h) an effective means of communication— 
(i) between the surface and any shaft conveyance used for carrying persons; and
(ii) between the point of control of the winder and the entry to every shaft that is in use.</t>
  </si>
  <si>
    <t>2. The mine operator must ensure that the winding system for each shaft that is in use or that may be put into use at the mine, and all components of the winding system, are tested at intervals that ensure the safe performance of the system.</t>
  </si>
  <si>
    <t>3. The mine operator must ensure that energy lockout devices are fitted to all mechanical and electrical plant associated with any shaft at the mine, including any mechanical and electrical plant associated with the operation, maintenance or use of the shaft.</t>
  </si>
  <si>
    <t>Operation of shaft conveyances</t>
  </si>
  <si>
    <t>1. The mine operator of an underground mine must ensure that material or plant being carried in a shaft conveyance—
(a) does not protrude from the shaft conveyance, while it is moving, so as to contact a wall of the shaft or any thing in the shaft; and
(b) is so secured to the shaft conveyance that it cannot leave the shaft conveyance except by being deliberately removed.</t>
  </si>
  <si>
    <t>2. The mine operator of an underground mine must ensure that persons being carried in a shaft conveyance are adequately protected from another shaft conveyance in the same shaft and from any material or plant being carried by the other shaft conveyance.</t>
  </si>
  <si>
    <t>3. The mine operator of an underground mine must ensure that, if a shaft conveyance that combines a cage and skip is used, material is not carried in the skip while persons are being carried in the cage.</t>
  </si>
  <si>
    <t>4. The mine operator of an underground mine must ensure that control measures are implemented to prevent a shaft conveyance from becoming detached or falling down the shaft.</t>
  </si>
  <si>
    <t>5. The mine operator of an underground mine must ensure, so far as is reasonably practicable, that facilities for loading material or plant onto or into a shaft conveyance are designed and operated so as to prevent spillage into the shaft.</t>
  </si>
  <si>
    <t>Dust explosion</t>
  </si>
  <si>
    <t>2. In managing risks to health and safety associated with dust at the mine, the mine operator must implement control measures that, so far as is reasonably practicable—
(a) minimise the generation of potentially explosive dusts; and
(b) suppress, collect and remove potentially explosive airborne dusts; and
(c) suppress any dust explosion; and
(d) restrict the propagation of any dust explosion so that other areas are not affected.</t>
  </si>
  <si>
    <t>Sub Division 2 - All underground mines—air quality and ventilation</t>
  </si>
  <si>
    <t>Air quality—airborne contaminants</t>
  </si>
  <si>
    <t>1. The mine operator of an underground mine must ensure that the concentration of any airborne contaminant (including any asphyxiant or explosive gas) is as low as is reasonably practicable.</t>
  </si>
  <si>
    <t>2. The mine operator must comply with subregulation (1)—
(a) so far as is reasonably practicable, by suppression or the installation of a ventilation or exhaust extraction system; or
(b) if this is not reasonably practicable, by some other suitable means.</t>
  </si>
  <si>
    <t>Air quality—minimum standards for ventilated air</t>
  </si>
  <si>
    <t>1. The mine operator of an underground mine must ensure that the ventilation system for the mine provides air that is of sufficient volume, velocity and quality to ensure that the general body of air in the areas in which persons work or travel—
(a) has a concentration of oxygen that is at least 19.5% under normal atmospheric pressure; and
(b) has dust levels that—
(i) are as low as is reasonably practicable; and
(ii) do not exceed the relevant levels specified in regulation 636; and
(c) if diesel engines are used underground—has a concentration of diesel particulates that is as low as is reasonably practicable.</t>
  </si>
  <si>
    <t>2. In addition to subregulation (1), the mine operator of an underground mine must ensure that the ventilation system for the mine provides air that is of sufficient quality to ensure that the general body of air in the areas in which persons work or travel has a level of contaminants that—
(a) is as low as is reasonably practicable; and
(b) does not exceed the exposure level for that contaminant specified in the relevant exposure standard referred to in regulation 49.</t>
  </si>
  <si>
    <t>Air monitoring—air quality</t>
  </si>
  <si>
    <t>The mine operator of an underground mine must ensure that air monitoring is carried out at the mine if the mine operator is not certain on reasonable grounds whether or not regulation 648 is being complied with.</t>
  </si>
  <si>
    <t>Requirements if air quality requirements and exposure standards not complied with</t>
  </si>
  <si>
    <t>1. This regulation applies if monitoring reveals that in an underground mine—
(a) the oxygen level specified in regulation 648(1)(a) is not met; or
(b) a dust level referred to in regulation 648(1)(b)(ii) is exceeded; or
(c) an exposure level referred to in regulation 648(2)(b) is exceeded.</t>
  </si>
  <si>
    <t>2. The mine operator of an underground mine must immediately notify any affected workers or other persons at the mine of the relevant circumstance referred to in subregulation (1).</t>
  </si>
  <si>
    <t>3. The mine operator of an underground mine must ensure that the air quality at the mine is retested by a competent person as soon as practicable.</t>
  </si>
  <si>
    <t>1. The mine operator of a mine must keep a record of air monitoring carried out at the mine under regulation 649.</t>
  </si>
  <si>
    <t>2. A record of air monitoring must include—
(a) the results of the monitoring; and
(b) details of the dates, location and frequency of the monitoring; and
(c) the sampling method and equipment used.</t>
  </si>
  <si>
    <t>3. A record of air monitoring carried out under regulation 649 must be kept for 7 years after the record is made.</t>
  </si>
  <si>
    <t>4. The mine operator must keep a record of air monitoring available for inspection under the Act.</t>
  </si>
  <si>
    <t>5. The mine operator must keep a record of air monitoring readily accessible to workers and other persons at the mine.</t>
  </si>
  <si>
    <t>Ventilation system—further requirements</t>
  </si>
  <si>
    <t>1. The mine operator of an underground mine must ensure that the air supplied to the ventilation system at the mine is obtained from the purest source available.</t>
  </si>
  <si>
    <t>2. The mine operator must ensure the following:
(a) ventilation circuits at the mine do not allow uncontrolled recirculation of air;
(b) plant and structures that regulate airflow are maintained in good working order;
(c) unventilated headings are not entered unless—
(i) the purpose of entry is to establish ventilation; and
(ii) adequate auxiliary ventilation is provided to the person entering the heading.</t>
  </si>
  <si>
    <t>3. The mine operator must ensure that, in areas of the mine where persons work or travel, the ventilation system for the mine provides an average air velocity of at least 0.3 metres per second measured across the work or travel area.</t>
  </si>
  <si>
    <t>Monitoring and testing of ventilation system</t>
  </si>
  <si>
    <t>1. The mine operator of an underground mine must monitor and test all aspects of the operation of the ventilation system at intervals that ensure that the system complies with regulations 648 and 652.</t>
  </si>
  <si>
    <t>2. The mine operator of a mine must keep a record of all monitoring and testing of the ventilation system at the mine for at least 7 years.</t>
  </si>
  <si>
    <t>3. The mine operator must keep the record available for inspection under the Act.</t>
  </si>
  <si>
    <t>4. The mine operator must keep the record readily accessible to workers and other persons at the mine.</t>
  </si>
  <si>
    <t>Duty to prepare ventilation control plan</t>
  </si>
  <si>
    <t>1. The mine operator of an underground mine must ensure that a ventilation control plan is prepared to provide for the management of all aspects of ventilation at the mine.</t>
  </si>
  <si>
    <t>2. The ventilation control plan must describe all control measures implemented in relation to ventilation at the mine.</t>
  </si>
  <si>
    <t>3. Without limiting subregulation (2), the ventilation control plan must include a description of the following, if applicable to the mine:
(a) the design and operation of the ventilation system, including the standards applying to the placement, operation, maintenance and monitoring of ventilation plant;
(b) arrangements for inspecting, monitoring, maintaining and testing the ventilation system;
(c) arrangements for managing risks to health and safety associated with potential inrush hazards and leakage into intake airways of atmospheric contaminants from goaf areas and abandoned sealed workings;
(d) arrangements for managing risks to health and safety associated with intake air travelling across the face of a permanent seal at the mine;
(e) arrangements for an alternate and independent way of operating the main ventilation fan system in the event of a loss of power supply to the main ventilation system;
(f) arrangements for managing risks to health and safety associated with ignition sources, in the event that the ventilation system fails to adequately ventilate the mine;
(g) procedures to ensure the health and safety of persons at the mine in the event of a total or partial ventilation failure for more than 30 consecutive minutes.</t>
  </si>
  <si>
    <t>Review of ventilation control plan</t>
  </si>
  <si>
    <t>The mine operator of an underground mine must ensure that a ventilation control plan is reviewed and as necessary revised if a risk control measure specified in the plan is revised under regulation 38 or 618.</t>
  </si>
  <si>
    <t>Ventilation plan</t>
  </si>
  <si>
    <t>1. The mine operator of an underground mine must ensure that a plan of the ventilation system for the mine is prepared.</t>
  </si>
  <si>
    <t>2. The ventilation plan must show—
(a) the direction, course and volume of air currents; and
(b) the position of all air doors, stoppings, fans, regulators and other ventilation plant and structures and ventilation monitoring devices at the mine.</t>
  </si>
  <si>
    <t>Sub Division 1 - Emergency plans for all mines</t>
  </si>
  <si>
    <t>Duty to prepare emergency plan</t>
  </si>
  <si>
    <t>1. The mine operator of a mine must prepare an emergency plan for the mine in accordance with this Subdivision.</t>
  </si>
  <si>
    <t>(b) include all matters specified in Schedule 22; and</t>
  </si>
  <si>
    <t>(c) so far as is reasonably practicable, be set out and expressed in a way that is readily understandable by persons who use it.</t>
  </si>
  <si>
    <t>3. The emergency plan for a mine must comply with the matters in subregulation (2)(a) and (b) to the extent that the matters are applicable to the mine having regard to—
(a) the nature, complexity and location of the mining operations; and
(b) the risks associated with those operations.</t>
  </si>
  <si>
    <t>4. The emergency plan for a mine must contain an appropriate level of detail about the matters set out in subregulation (2)(a) and (b) having regard to all relevant matters including—
(a) the nature, complexity and location of the mining operations; and
(b) the risks associated with those operations.</t>
  </si>
  <si>
    <t>5. The mine operator of a mine that is also a determined major hazard facility is not required to prepare an emergency plan under regulation 557 for the major hazard facility if—
(a) the mine operator has prepared an emergency plan for the facility for the purposes of this regulation; and
(b) the plan addresses all matters required to be addressed in an emergency plan under regulation 557 and includes all matters specified in Schedule 16.</t>
  </si>
  <si>
    <t>Consultation in preparation of emergency plan</t>
  </si>
  <si>
    <t>2. Subregulation (1)(a) does not apply to a mine operator who has on-site emergency resources and capability or access to off-site emergency resources and capability that are sufficient to address all aspects of emergency response at the mine.</t>
  </si>
  <si>
    <t>3. The mine operator must ensure that the emergency plan addresses any recommendation made by the emergency service organisations consulted under subregulation (1) in relation to—
(a) the testing of the emergency plan, including the way in which it will be tested, the frequency of testing and whether or not the emergency service organisations will participate in the testing; and
(b) what incidents or events at the mine should be notified to the emergency service organisations.</t>
  </si>
  <si>
    <t>4. The mine operator must have regard to any other recommendation or advice given by a person consulted under subregulation (1).</t>
  </si>
  <si>
    <t>Implementation of emergency plan</t>
  </si>
  <si>
    <t>1. The mine operator of a mine must immediately implement the emergency plan for the mine in the event of an emergency.</t>
  </si>
  <si>
    <t>2. If the mine is a determined major hazard facility, the mine operator must—
(a) immediately implement the emergency plan if—
(i) a major incident occurs in the course of the operation of the major hazard facility; or
(ii) an event occurs that could reasonably be expected to lead to a major incident; and
(b) notify the emergency service organisations consulted under regulation 665(1) of the occurrence of an incident or event referred to in regulation 665(3)(b).</t>
  </si>
  <si>
    <t>Copies to be kept and provided</t>
  </si>
  <si>
    <t>1. The mine operator of a mine must keep a copy of the emergency plan at the mine.</t>
  </si>
  <si>
    <t>2. The mine operator must ensure that a copy of the emergency plan is available on request to any emergency service organisation consulted under regulation 665(1)(a).</t>
  </si>
  <si>
    <t>Resources for emergency plan</t>
  </si>
  <si>
    <t>The mine operator of a mine must ensure that—
(a) all resources, including rescue equipment, specified in the emergency plan for the mine are provided in accordance with the plan; and
(b) all equipment, including rescue equipment, specified in the emergency plan is maintained in good working order.</t>
  </si>
  <si>
    <t>Testing of emergency plan</t>
  </si>
  <si>
    <t>1. The mine operator must test the emergency plan at least once a year having regard to the recommendations made by the emergency service organisations consulted under regulation 665 in preparing the plan.</t>
  </si>
  <si>
    <t>2. In addition, if the mine is a determined major hazard facility, the mine operator must test the emergency plan in accordance with the recommendations made by the emergency service organisations referred to in regulation 665(1) before applying for a licence for the major hazard facility.</t>
  </si>
  <si>
    <t>1. If a risk control measure is revised under regulation 38 or 618, the mine operator of the mine must ensure that the emergency plan is reviewed and as necessary revised in relation to all aspects of risk control addressed by the revised control measure.</t>
  </si>
  <si>
    <t>2. In addition, if the mine is a determined major hazard facility, the mine operator for the mine must review and as necessary revise the emergency plan if a circumstance referred to in regulation 559(2) exists.</t>
  </si>
  <si>
    <t>3. In reviewing and revising the emergency plan for the purposes of subregulation (2), the operator must consult with the emergency service organisations referred to in regulation 665.</t>
  </si>
  <si>
    <t>Sub Division 2 - Underground mines</t>
  </si>
  <si>
    <t>Emergency exits</t>
  </si>
  <si>
    <t>1. The mine operator of an underground mine must ensure that the mine has at least 2 trafficable exits to the surface that comply with subregulations (2) and (3).</t>
  </si>
  <si>
    <t>2. Each exit must—
(a) be accessible from each level in the mine in which stoping operations are being carried out; and
(b) allow for the passage of rescue persons and rescue equipment; and
(c) be marked or signposted so that it can be readily located in an emergency; and
(d) be maintained so that it remains effective.</t>
  </si>
  <si>
    <t>3. The exits must be located so as to ensure, so far as is reasonably practicable, that an incident or event that occurs in relation to 1 exit, that prevents the exit from being used for the purpose of escape from the mine, does not prevent persons from using the other exit to escape.</t>
  </si>
  <si>
    <t>4. The mine operator of a mine is not required to comply with subregulation (1) in either of the following circumstances if the mine operator ensures that the mine has at least 1 trafficable exit to the surface that complies with subregulation (2):
(a) a single entry drive or shaft is being developed;
(b) the most distant area of the mine is no more than 250 metres from the mine entrance.</t>
  </si>
  <si>
    <t>Safe escape and refuge</t>
  </si>
  <si>
    <t>1. The mine operator of an underground mine must provide adequate means of communicating with all affected persons when the emergency plan for the mine is implemented.</t>
  </si>
  <si>
    <t>2. The mine operator of an underground mine must provide adequate means of escape that enable persons to safely reach an exit or refuge, including through conditions of reduced visibility or irrespirable or unsafe atmospheres.</t>
  </si>
  <si>
    <t>Signage for refuges</t>
  </si>
  <si>
    <t>The mine operator of an underground mine that includes a refuge must ensure that signs are prominently displayed at the mine showing the location of each refuge.</t>
  </si>
  <si>
    <t>Self-rescuers</t>
  </si>
  <si>
    <t>1. The mine operator of an underground mine must ensure that a person who is to go underground is provided with an appropriate self-contained self-rescuer if there is a risk of an irrespirable atmosphere in the underground mine (including during an emergency).</t>
  </si>
  <si>
    <t>2. The mine operator must ensure that the person is trained in the use of, and is able to use, the self-rescuer provided.</t>
  </si>
  <si>
    <t>Personal protective equipment in emergencies</t>
  </si>
  <si>
    <t>2. The mine operator of the underground mine must ensure that oxygen or air supplied respiratory equipment is available for use by, and is provided to, the worker in an emergency in which—
(a) the concentration of oxygen falls below a safe oxygen level; or
(b) the atmosphere in the underground mine has a harmful concentration of an airborne contaminant; or
(c) there is a serious risk of the atmosphere in the underground mine becoming affected in the way referred to in paragraph (a) or (b) while the worker is in the underground mine.</t>
  </si>
  <si>
    <t>3. The mine operator must ensure that suitable personal protective equipment is available for use by, and is provided to, the worker in an emergency in which—
(a) there has been an inundation or inrush of any substance in the underground mine; or
(b) there is a serious risk of an inundation or inrush of any substance occurring while the worker is in the underground mine.</t>
  </si>
  <si>
    <t>4. The mine operator must ensure, so far as is reasonably practicable, that a worker uses the personal protective equipment provided under subregulation (2) or (3).</t>
  </si>
  <si>
    <t>Division 5,  Emergency management</t>
  </si>
  <si>
    <t>Division 6 - Information, training and instruction</t>
  </si>
  <si>
    <t>Duty to inform workers about safety management system</t>
  </si>
  <si>
    <t>675A</t>
  </si>
  <si>
    <t>1. The mine operator of a mine must ensure that, before a worker commences work at the mine—
(a) the worker is given a summary of the safety management system for the mine that is relevant to the worker's work at the mine; and
(b) the worker is informed of the right to see the documented safety management system for the mine prepared under regulation 621.</t>
  </si>
  <si>
    <t>2. The mine operator must ensure that the documented safety management system is available on request to a worker at the mine.</t>
  </si>
  <si>
    <t>3. The mine operator must ensure that—
(a) a principal mining hazard management plan prepared under regulation 628 is readily accessible to a worker who is or may be exposed to the risks to which the plan relates; and
(b) a ventilation control plan, prepared under regulation 654, is readily accessible to all workers at the mine; and
(c) the emergency plan for the mine, prepared under regulation 664, is readily accessible to all workers at the mine.</t>
  </si>
  <si>
    <t>4. If the safety management system is revised under regulation 625, the mine operator must ensure, so far as is reasonably practicable, that each worker at the mine is made aware of any revision that is relevant to work being carried out by the worker.</t>
  </si>
  <si>
    <t>675B</t>
  </si>
  <si>
    <t>2. The mine operator of a mine must ensure that each worker at the mine is provided with suitable and adequate information, training and instruction in relation to the following:
(a) all hazards associated with the work being carried out by the worker;
(b) the implementation of risk control measures relating to the work being carried out by the worker, including controls in relation to fatigue, the consumption of alcohol and the use of drugs;
(c) the content and implementation of the safety management system for the mine;
(d) the emergency plan for the mine;
(e) the safety role for workers implemented under regulation 675Q.</t>
  </si>
  <si>
    <t>675C</t>
  </si>
  <si>
    <t>The mine operator of a mine must ensure that a visitor who enters the mine with the authority of the mining operator is, as soon as practicable—
(a) informed about risks associated with mining operations to which the visitor may be exposed at the mine; and
(b) instructed in health and safety precautions the visitor should take at the mine; and
(c) instructed in the actions the visitor should take if the emergency plan for the mine is implemented while the visitor is at the mine.</t>
  </si>
  <si>
    <t>Review of information, training and instruction</t>
  </si>
  <si>
    <t>675D</t>
  </si>
  <si>
    <t>The mine operator of a mine must ensure that information, training and instruction provided to workers under regulations 675A and 675B or to visitors under regulation 675C are reviewed and as necessary revised to ensure that they remain relevant and effective.</t>
  </si>
  <si>
    <t>675E</t>
  </si>
  <si>
    <t>The mine operator of a mine must—
(a) make a record of any training provided to a worker under regulation 675B; and
(b) keep the record while the worker remains engaged at the mine.</t>
  </si>
  <si>
    <t>Part 3, Health Monitoring</t>
  </si>
  <si>
    <t>Health monitoring of worker</t>
  </si>
  <si>
    <t>675F</t>
  </si>
  <si>
    <t>1. The mine operator of a mine must ensure that health monitoring is provided in accordance with subregulation (2) to a worker at a mine engaged to carry out work at a mine if—
(a) there is a significant risk of an adverse effect on the worker's health because of the worker's exposure to a hazard associated with mining; and
(b) valid techniques are available to detect that effect on the worker's health.</t>
  </si>
  <si>
    <t>2. The health monitoring must be carried out—
(a) in accordance with this Part; and
(b) at intervals determined by a registered medical practitioner with experience in health monitoring.</t>
  </si>
  <si>
    <t>Duty to inform of health monitoring</t>
  </si>
  <si>
    <t>675G</t>
  </si>
  <si>
    <t>The mine operator of a mine, who is required to ensure that health monitoring is provided to a worker, must give information about the health monitoring requirements to—
(a) a person who is likely to be engaged to carry out work that triggers the requirement for health monitoring; and
(b) a worker at the mine, before the worker commences work that triggers the requirement for health monitoring.</t>
  </si>
  <si>
    <t>Duty to ensure health monitoring is carried out or supervised by registered medical practitioner with experience</t>
  </si>
  <si>
    <t>675H</t>
  </si>
  <si>
    <t>1. The mine operator of a mine must ensure, so far as is reasonably practicable, that the health monitoring of a worker under this Part is carried out by or under the supervision of a registered medical practitioner with experience in health monitoring.</t>
  </si>
  <si>
    <t>2. The mine operator must ensure that the worker is consulted in relation to the selection of the registered medical practitioner.</t>
  </si>
  <si>
    <t>Duty to pay costs of health monitoring</t>
  </si>
  <si>
    <t>675J</t>
  </si>
  <si>
    <t>1. The mine operator of a mine who engages a worker at the mine must pay all expenses relating to health monitoring referred to in this Part.</t>
  </si>
  <si>
    <t>2. If the mine operator of a mine has not engaged a worker at the mine, the mine operator must ensure that the person conducting the business or undertaking that engaged the worker pays all expenses relating to health monitoring.</t>
  </si>
  <si>
    <t>Duty to provide registered medical practitioner with information</t>
  </si>
  <si>
    <t>675K</t>
  </si>
  <si>
    <t>The person conducting a business or undertaking who commissions health monitoring for a worker must provide the following information to the registered medical practitioner carrying out or supervising the health monitoring:
(a) the name and address of the mine operator;
(b) the name and date of birth of the worker;
(c) the work that the worker is, or will be, carrying out that has triggered the requirement for health monitoring;
(d) if the worker has started the work—how long the worker has been carrying out the work.</t>
  </si>
  <si>
    <t>Health monitoring report</t>
  </si>
  <si>
    <t>675L</t>
  </si>
  <si>
    <t>1. Health monitoring must be documented in a health monitoring report in the form approved by the regulator.</t>
  </si>
  <si>
    <t>2. The health monitoring report must include the following:
(a) the name and date of birth of the worker;
(b) the name and registration number of the registered medical practitioner;
(c) the name and address of—
(i) the mine operator; and
(ii) the person conducting a business or undertaking who commissioned the health monitoring;
(d) the date of the health monitoring;
(e) an explanation of the results;
(f) any advice indicating any adverse health effect resulting from exposure to a risk associated with mining operations;
(g) any recommendation that the mine operator take remedial measures, including whether the worker can continue to carry out the type of work that triggered the requirement for health monitoring;
(h) whether medical counselling is required for the worker in relation to the work that triggered the requirement for health monitoring.</t>
  </si>
  <si>
    <t>Person conducting business or undertaking to obtain health monitoring report</t>
  </si>
  <si>
    <t>675I</t>
  </si>
  <si>
    <t>The person conducting a business or undertaking who has commissioned health monitoring must take all reasonable steps to obtain a health monitoring report from the registered medical practitioner who carried out or supervised the monitoring as soon as practicable after the monitoring is carried out in relation to a worker.</t>
  </si>
  <si>
    <t>Person conducting business or undertaking to give health monitoring report to mine operator of mine</t>
  </si>
  <si>
    <t>675M</t>
  </si>
  <si>
    <t>A person conducting a business or undertaking must, on request, give a copy of the health monitoring report required to be kept under regulation 675P(1) to the mine operator of any mine at which the worker carries out work.</t>
  </si>
  <si>
    <t>Duty to give health monitoring report to worker</t>
  </si>
  <si>
    <t>675N</t>
  </si>
  <si>
    <t>The mine operator of a mine must take all reasonable steps to ensure that a worker at the mine who is provided with health monitoring is given a copy of the health monitoring report as soon as practicable after the monitoring is carried out.</t>
  </si>
  <si>
    <t>Duty to give health monitoring report to regulator</t>
  </si>
  <si>
    <t>675O</t>
  </si>
  <si>
    <t>The mine operator of a mine must take all reasonable steps to ensure that a copy of a health monitoring report relating to a worker at the mine is given to the regulator as soon as practicable if the report contains—
(a) any advice indicating any adverse health effect resulting from exposure to a risk associated with mining operations; or
(b) a recommendation that the mine operator should move the worker from a hazard or assign the worker to different work.</t>
  </si>
  <si>
    <t>Health monitoring reports kept as records</t>
  </si>
  <si>
    <t>675P</t>
  </si>
  <si>
    <t>1. The person conducting a business or undertaking that engaged a worker at the mine must ensure that a health monitoring report in relation to the worker is kept as a confidential record.</t>
  </si>
  <si>
    <t xml:space="preserve">1a. The person must ensure that a health monitoring report in relation to a worker is kept for at least—
(a) for hazards known to have a cumulative or delayed health effect—30 years after the record is made; or
(b) for other hazards—7 years after the record is made. </t>
  </si>
  <si>
    <t>2. A person conducting a business or undertaking who obtains a health monitoring report in relation to a worker under this Part must not disclose the report to another person without the worker's written consent.</t>
  </si>
  <si>
    <t>3. Subregulation (2) does not apply if the report is disclosed to—
(a) a mine operator to whom a copy report is given under regulation 675M; or
(b) the regulator under regulation 675O; or
(c) a new mine operator to whom all records are given under regulation 615(3); or 
(d) a person who must keep the report confidential under a duty of professional confidentiality; or
(e) a health and safety representative in accordance with section 71(2) of the Act.</t>
  </si>
  <si>
    <t>4. The person conducting a business or undertaking that engaged a worker at the mine must ensure, so far as is reasonably practicable, that any health monitoring report kept in relation to a worker under subregulation (1) is given to the worker if the business or undertaking at the mine is to be wound up or otherwise cease to exist.</t>
  </si>
  <si>
    <t>Part 4, Consultation and Workers' Safety Role</t>
  </si>
  <si>
    <t>Safety role for workers in relation to principal mining hazards</t>
  </si>
  <si>
    <t>675Q</t>
  </si>
  <si>
    <t>The mine operator of a mine must implement a safety role for the workers at the mine that enables them to contribute to—
(a) the identification under regulation 627 of principal mining hazards that are relevant to the work that the workers are or will be carrying out; and
(b) the consideration of control measures for risks associated with principal mining hazards at the mine; and
(c) the conduct of a review under regulation 629.</t>
  </si>
  <si>
    <t>675R</t>
  </si>
  <si>
    <t>For the purposes of section 49(f) of the Act, the mine operator of a mine must consult with workers at the mine in relation to the following:</t>
  </si>
  <si>
    <t>(a) the development, implementation and review of the safety management system for the mine;</t>
  </si>
  <si>
    <t>(b) conducting risk assessments for principal mining hazard management plans;</t>
  </si>
  <si>
    <t>(c) preparing, testing and reviewing the emergency plan for the mine;</t>
  </si>
  <si>
    <t>(d) the implementation of the workers' safety role under regulation 675Q;</t>
  </si>
  <si>
    <t>(e) developing and implementing strategies to protect persons at the mine from any risk to health and safety arising from the following:
(i) the consumption of alcohol or use of drugs by any person;
(ii) worker fatigue.</t>
  </si>
  <si>
    <t>Part 5, Mine Survey Plans</t>
  </si>
  <si>
    <t>675S</t>
  </si>
  <si>
    <t>1. The mine operator of a mine must ensure that a detailed survey plan of the mine is prepared by a competent person.</t>
  </si>
  <si>
    <t>2. The plan must (unless it relates to a precious stones field under the Opal Mining Act 1995) reference the mine to the Geocentric Datum of Australia and the Australian Height Datum.</t>
  </si>
  <si>
    <t>3. The plan must show the following (if present at the mine):
(a) the workings of the mine, including disused workings and bore holes;
(b) the location of electrical installations;
(c) the location of telephones and other fixed plant associated with the radio and telecommunications systems;
(d) water dams and tailings dams;
(e) natural features surrounding the mine;
(f) places for the storage of hydrocarbons or explosives;
(g) points of entry and exit, including emergency exits;
(h) refuges (in an underground mine).</t>
  </si>
  <si>
    <t>4. In complying with subregulation (1), the mine operator of a mine must take all reasonable steps to obtain historical mine surveys of the mine to ensure the accuracy of the mine survey plan.</t>
  </si>
  <si>
    <t>675T</t>
  </si>
  <si>
    <t>1. The mine operator of a mine must review and as necessary revise the mine survey plan—
(a) if it no longer accurately reflects the workings that have been carried out at the mine or the workings that are proposed to be carried out at the mine; or
(b) if there are reasonable grounds to believe that the mine survey plan is not accurate; or
(c) at least once every 12 months.</t>
  </si>
  <si>
    <t>Survey plan to be available</t>
  </si>
  <si>
    <t>675U</t>
  </si>
  <si>
    <t>1. The mine operator of a mine must keep the current mine survey plan and all previous versions of the plan available for inspection under the Act.</t>
  </si>
  <si>
    <t>2. The mine operator of a mine must make the current mine survey plan available on request to workers at the mine.</t>
  </si>
  <si>
    <t>Part 6, Provision of information to regulator</t>
  </si>
  <si>
    <t>Duty to notify regulator of certain incidents</t>
  </si>
  <si>
    <t>675V</t>
  </si>
  <si>
    <t>1. The mine operator of a mine must take all reasonable steps to ensure that the regulator is notified as soon as possible after becoming aware of an incident arising out of the carrying out of mining operations at the mine.</t>
  </si>
  <si>
    <t>2. The notification must—
(a) be in writing; and
(b) be in a form required by the regulator; and
(c) in the case of an incident that results in an illness or injury, contain the details specified in Schedule 23.</t>
  </si>
  <si>
    <t>Quarterly reports</t>
  </si>
  <si>
    <t>675W</t>
  </si>
  <si>
    <t>1. The mine operator of a mine must give the regulator a quarterly work health and safety report in accordance with this regulation.</t>
  </si>
  <si>
    <t>2. The report must—
(a) be given at the times or intervals (including annually) and in the manner and form required by the regulator; and
(b) contain the information specified in Schedule 24.</t>
  </si>
  <si>
    <t>Duty to notify mine operator of notifiable incidents</t>
  </si>
  <si>
    <t>675X</t>
  </si>
  <si>
    <t>A person who conducts a business or undertaking at a mine must ensure that the mine operator is notified as soon as practicable of any incident that has been notified to the regulator under section 38 of the Act.</t>
  </si>
  <si>
    <t>Part 7, Mine Record</t>
  </si>
  <si>
    <t>Mine record</t>
  </si>
  <si>
    <t>675Y</t>
  </si>
  <si>
    <t>1. The mine operator of a mine must keep a mine record for the mine.</t>
  </si>
  <si>
    <t>2. The mine record must contain—
(a) a record of any notice issued in relation to the mine under Part 10 of the Act; and
(b) a copy of any provisional improvement notice issued in relation to the mine under Part 5 Division 7 of the Act; and
(c) a record of every incident notified to the regulator under Part 3 of the Act or under regulation 675V; and
(d) a summary of all records kept under regulations 619 and 620; and
(e) each report under regulation 630 by a shift supervisor at the mine.</t>
  </si>
  <si>
    <t>Mine record must be kept and available</t>
  </si>
  <si>
    <t>675Z</t>
  </si>
  <si>
    <t>1. The mine operator of a mine must keep a record that forms part of the mine record for 7 years from the date the record was made.</t>
  </si>
  <si>
    <t>2. The mine operator must keep the mine record for the mine available for inspection under the Act.</t>
  </si>
  <si>
    <t>3. The mine operator must ensure that the mine record for the mine is available to workers at the mine on request.</t>
  </si>
  <si>
    <t>4. For the purposes of subregulation (3), the mine operator is only required to make available a summary of a record referred to in regulation 675Y(2)(c).</t>
  </si>
  <si>
    <t>5. Subregulation (3) does not require or permit the mine operator to provide personal or medical information in relation to a worker without the worker's written consent unless the information is in a form that—
(a) does not identify the worker; and
(b) could not reasonably be expected to lead to the identification of the worker.</t>
  </si>
  <si>
    <t>2. The mine operator of a mine must ensure that a control measure that is the subject of a request by a health and safety representative under regulation 38(4) is reviewed and as necessary revised, whether the request is made directly to the mine operator or notified to the mine operator under subregulation (3) by another person conducting a business or undertaking at the mine.</t>
  </si>
  <si>
    <t>2. In addition to the matters required by regulation 43(1), the emergency plan must—
(a) address all aspects of emergency response, including by ensuring—
(i) the establishment of a system that enables all persons at the mine to be promptly located; and
(ii) the provision of adequate rescue equipment; and
(iii) that an adequate number of persons trained in the use of rescue equipment are available to respond effectively to the emergency if a person is working at the mine; and
(iv) the provision of adequate patient transport if a person is working at a mine; and</t>
  </si>
  <si>
    <t>1. In preparing an emergency plan, the mine operator must consult with—
(a) the primary emergency services with responsibility for the area in which the mine is located; and
(b) any other emergency service organisation, including any mines rescue organisation, that may be required to participate in implementing the emergency plan; and
(c) in relation to the principal mining hazards that may cause or contribute to an incident that may adversely affect the health and safety of persons in the area surrounding the mine—the local authority for the local authority area in which the mine is located; and
(d) if the mine is a major hazard facility—the local authority in relation to the off-site health and safety consequences of a major incident occurring.</t>
  </si>
  <si>
    <t xml:space="preserve">                                     </t>
  </si>
  <si>
    <t xml:space="preserve">                                                                                                                                                       </t>
  </si>
  <si>
    <t xml:space="preserve">                                            </t>
  </si>
  <si>
    <t xml:space="preserve">The legislation mentioned in this tool (or otherwise inferred from the context) was current at the time of completion of the tool.  </t>
  </si>
  <si>
    <t>MAQOHSC accepts no responsibility or liability for any acts done or omissions made pursuant to the Plan.</t>
  </si>
  <si>
    <t>Last Updated:</t>
  </si>
  <si>
    <t>Action Recommended 
(WHAT)</t>
  </si>
  <si>
    <t>Planned Action 
(HOW)</t>
  </si>
  <si>
    <t>Risk Priority</t>
  </si>
  <si>
    <t>Person Responsible
(WHO)</t>
  </si>
  <si>
    <t>Date action to be completed
(WHEN)</t>
  </si>
  <si>
    <t>Monitoring Review</t>
  </si>
  <si>
    <t>Status of Action</t>
  </si>
  <si>
    <t>Select</t>
  </si>
  <si>
    <t>Disclaimer</t>
  </si>
  <si>
    <t>Not Implemented</t>
  </si>
  <si>
    <t>ACTION PLAN</t>
  </si>
  <si>
    <t>High</t>
  </si>
  <si>
    <t>Medium</t>
  </si>
  <si>
    <t>Low</t>
  </si>
  <si>
    <t>615</t>
  </si>
  <si>
    <t>616</t>
  </si>
  <si>
    <t>617 (2)</t>
  </si>
  <si>
    <t>617 (3)</t>
  </si>
  <si>
    <t>618 (1)</t>
  </si>
  <si>
    <t>618 (2)</t>
  </si>
  <si>
    <t>619 (1)</t>
  </si>
  <si>
    <t>619 (2)</t>
  </si>
  <si>
    <t>620 (1)</t>
  </si>
  <si>
    <t>620 (2)</t>
  </si>
  <si>
    <t>621 (1)</t>
  </si>
  <si>
    <t>621 (2)</t>
  </si>
  <si>
    <t>621 (3)</t>
  </si>
  <si>
    <t>621 (4)</t>
  </si>
  <si>
    <t>621 (5)</t>
  </si>
  <si>
    <t>621 (6)</t>
  </si>
  <si>
    <t>621 (7)</t>
  </si>
  <si>
    <t>621 (8)</t>
  </si>
  <si>
    <t>622 (1a)</t>
  </si>
  <si>
    <t>622 (1b)</t>
  </si>
  <si>
    <t>622 (1c)</t>
  </si>
  <si>
    <t>622 (1d)</t>
  </si>
  <si>
    <t>622 (1e)</t>
  </si>
  <si>
    <t>622 (1f)</t>
  </si>
  <si>
    <t>622 (1g)</t>
  </si>
  <si>
    <t>622 (1h)</t>
  </si>
  <si>
    <t>622 (1i)</t>
  </si>
  <si>
    <t>622 (1j)</t>
  </si>
  <si>
    <t>622 (1k)</t>
  </si>
  <si>
    <t>622 (1l)</t>
  </si>
  <si>
    <t>622 (1m)</t>
  </si>
  <si>
    <t>622 (1n)</t>
  </si>
  <si>
    <t>622 (1o)</t>
  </si>
  <si>
    <t>622 (1p)</t>
  </si>
  <si>
    <t>622 (1q)</t>
  </si>
  <si>
    <t>622 (1r)</t>
  </si>
  <si>
    <t>622 (2)</t>
  </si>
  <si>
    <t>623 (1a)</t>
  </si>
  <si>
    <t>623 (1b)</t>
  </si>
  <si>
    <t>623 (1c)</t>
  </si>
  <si>
    <t>624</t>
  </si>
  <si>
    <t>625 (1)</t>
  </si>
  <si>
    <t>625 (2)</t>
  </si>
  <si>
    <t>625 (3)</t>
  </si>
  <si>
    <t>626</t>
  </si>
  <si>
    <t>627 (1)</t>
  </si>
  <si>
    <t>627 (2)</t>
  </si>
  <si>
    <t>627 (3)</t>
  </si>
  <si>
    <t>628 (1)</t>
  </si>
  <si>
    <t>628 (2)</t>
  </si>
  <si>
    <t>628 (3a)</t>
  </si>
  <si>
    <t>628 (3b)</t>
  </si>
  <si>
    <t>628 (3c)</t>
  </si>
  <si>
    <t>628 (3d)</t>
  </si>
  <si>
    <t>628 (3e)</t>
  </si>
  <si>
    <t>628 (3f)</t>
  </si>
  <si>
    <t>628 (3g)</t>
  </si>
  <si>
    <t>628 (3h)</t>
  </si>
  <si>
    <t>628 (3i)</t>
  </si>
  <si>
    <t>629 (1)</t>
  </si>
  <si>
    <t>629 (2)</t>
  </si>
  <si>
    <t>630</t>
  </si>
  <si>
    <t>631</t>
  </si>
  <si>
    <t>632</t>
  </si>
  <si>
    <t>633 (1)</t>
  </si>
  <si>
    <t>633 (2)</t>
  </si>
  <si>
    <t>633 (3)</t>
  </si>
  <si>
    <t>634</t>
  </si>
  <si>
    <t>635</t>
  </si>
  <si>
    <t>636</t>
  </si>
  <si>
    <t>637</t>
  </si>
  <si>
    <t>638</t>
  </si>
  <si>
    <t>639</t>
  </si>
  <si>
    <t>640</t>
  </si>
  <si>
    <t>641 (1)</t>
  </si>
  <si>
    <t>641 (2)</t>
  </si>
  <si>
    <t>642 (1)</t>
  </si>
  <si>
    <t>642 (2)</t>
  </si>
  <si>
    <t>642 (3)</t>
  </si>
  <si>
    <t>642 (4)</t>
  </si>
  <si>
    <t>642 (5)</t>
  </si>
  <si>
    <t>642 (6)</t>
  </si>
  <si>
    <t>643 (1)</t>
  </si>
  <si>
    <t>643 (2)</t>
  </si>
  <si>
    <t>644 (1)</t>
  </si>
  <si>
    <t>644 (2)</t>
  </si>
  <si>
    <t>644 (3)</t>
  </si>
  <si>
    <t>645 (1)</t>
  </si>
  <si>
    <t>645 (2)</t>
  </si>
  <si>
    <t>645 (3)</t>
  </si>
  <si>
    <t>645 (4)</t>
  </si>
  <si>
    <t>645 (5)</t>
  </si>
  <si>
    <t>646</t>
  </si>
  <si>
    <t>647 (1)</t>
  </si>
  <si>
    <t>647 (2)</t>
  </si>
  <si>
    <t>648 (1)</t>
  </si>
  <si>
    <t>648 (2)</t>
  </si>
  <si>
    <t>649</t>
  </si>
  <si>
    <t>650 (1)</t>
  </si>
  <si>
    <t>650 (2)</t>
  </si>
  <si>
    <t>650 (3)</t>
  </si>
  <si>
    <t>651 (1)</t>
  </si>
  <si>
    <t>651 (2)</t>
  </si>
  <si>
    <t>651 (3)</t>
  </si>
  <si>
    <t>651 (4)</t>
  </si>
  <si>
    <t>651 (5)</t>
  </si>
  <si>
    <t>652 (1)</t>
  </si>
  <si>
    <t>652 (2)</t>
  </si>
  <si>
    <t>652 (3)</t>
  </si>
  <si>
    <t>653 (1)</t>
  </si>
  <si>
    <t>653 (2)</t>
  </si>
  <si>
    <t>653 (3)</t>
  </si>
  <si>
    <t>653 (4)</t>
  </si>
  <si>
    <t>654 (1)</t>
  </si>
  <si>
    <t>654 (2)</t>
  </si>
  <si>
    <t>654 (3)</t>
  </si>
  <si>
    <t>655</t>
  </si>
  <si>
    <t>656 (1)</t>
  </si>
  <si>
    <t>656 (2)</t>
  </si>
  <si>
    <t>664 (1)</t>
  </si>
  <si>
    <t>664 (2a)</t>
  </si>
  <si>
    <t>664 (2b)</t>
  </si>
  <si>
    <t>664 (2c)</t>
  </si>
  <si>
    <t>664 (3)</t>
  </si>
  <si>
    <t>664 (4)</t>
  </si>
  <si>
    <t>664 (5)</t>
  </si>
  <si>
    <t>665 (1)</t>
  </si>
  <si>
    <t>665 (2)</t>
  </si>
  <si>
    <t>665 (3)</t>
  </si>
  <si>
    <t>665 (4)</t>
  </si>
  <si>
    <t>666 (1)</t>
  </si>
  <si>
    <t>666 (2)</t>
  </si>
  <si>
    <t>667 (1)</t>
  </si>
  <si>
    <t>667 (2)</t>
  </si>
  <si>
    <t>668</t>
  </si>
  <si>
    <t>669 (1)</t>
  </si>
  <si>
    <t>669 (2)</t>
  </si>
  <si>
    <t>670 (1)</t>
  </si>
  <si>
    <t>670 (2)</t>
  </si>
  <si>
    <t>670 (3)</t>
  </si>
  <si>
    <t>671 (1)</t>
  </si>
  <si>
    <t>671 (2)</t>
  </si>
  <si>
    <t>671 (3)</t>
  </si>
  <si>
    <t>671 (4)</t>
  </si>
  <si>
    <t>672 (1)</t>
  </si>
  <si>
    <t>672 (2)</t>
  </si>
  <si>
    <t>673</t>
  </si>
  <si>
    <t>674 (1)</t>
  </si>
  <si>
    <t>674 (2)</t>
  </si>
  <si>
    <t>675 (2)</t>
  </si>
  <si>
    <t>675 (3)</t>
  </si>
  <si>
    <t>675 (4)</t>
  </si>
  <si>
    <t>675A (1)</t>
  </si>
  <si>
    <t>675A (2)</t>
  </si>
  <si>
    <t>675A (3)</t>
  </si>
  <si>
    <t>675A (4)</t>
  </si>
  <si>
    <t>675F (1)</t>
  </si>
  <si>
    <t>675F (2)</t>
  </si>
  <si>
    <t>675H (1)</t>
  </si>
  <si>
    <t>675H (2)</t>
  </si>
  <si>
    <t>675I (1)</t>
  </si>
  <si>
    <t>675I (2)</t>
  </si>
  <si>
    <t>675K (1)</t>
  </si>
  <si>
    <t>675K (2)</t>
  </si>
  <si>
    <t>675P (1)</t>
  </si>
  <si>
    <t>675P (2)</t>
  </si>
  <si>
    <t>675P (3)</t>
  </si>
  <si>
    <t>675P (4)</t>
  </si>
  <si>
    <t>675P (1a)</t>
  </si>
  <si>
    <t>675R (1a)</t>
  </si>
  <si>
    <t>675R (1b)</t>
  </si>
  <si>
    <t>675R (1c)</t>
  </si>
  <si>
    <t>675R (1d)</t>
  </si>
  <si>
    <t>675R (1e)</t>
  </si>
  <si>
    <t>675S (1)</t>
  </si>
  <si>
    <t>675S (2)</t>
  </si>
  <si>
    <t>675S (3)</t>
  </si>
  <si>
    <t>675S (4)</t>
  </si>
  <si>
    <t>675U (1)</t>
  </si>
  <si>
    <t>675U (2)</t>
  </si>
  <si>
    <t>675V (1)</t>
  </si>
  <si>
    <t>675V (2)</t>
  </si>
  <si>
    <t>675W (1)</t>
  </si>
  <si>
    <t>675W (2)</t>
  </si>
  <si>
    <t>675Y (1)</t>
  </si>
  <si>
    <t>675Y (2)</t>
  </si>
  <si>
    <t>675Z (1)</t>
  </si>
  <si>
    <t>675Z (2)</t>
  </si>
  <si>
    <t>675Z (3)</t>
  </si>
  <si>
    <t>675Z (4)</t>
  </si>
  <si>
    <t>675Z (5)</t>
  </si>
  <si>
    <t>Record of certain reviews of control measures - other persons conducting a business or undertaking</t>
  </si>
  <si>
    <t>Date:</t>
  </si>
  <si>
    <t>% Completed</t>
  </si>
  <si>
    <t>In Progress</t>
  </si>
  <si>
    <t>Chapter 10, Part 1</t>
  </si>
  <si>
    <t>Chapter 10, Part 2</t>
  </si>
  <si>
    <t>Chapter 10, Part 3</t>
  </si>
  <si>
    <t>Chapter 10, Part 4</t>
  </si>
  <si>
    <t>Chapter 10, Part 5</t>
  </si>
  <si>
    <t>Chapter 10, Part 6</t>
  </si>
  <si>
    <t>Chapter 10, Part 7</t>
  </si>
  <si>
    <t>WHS Regulations 2012</t>
  </si>
  <si>
    <t>% Compliance</t>
  </si>
  <si>
    <t>Overall Compliance</t>
  </si>
  <si>
    <t xml:space="preserve">Assisted by : </t>
  </si>
  <si>
    <t>Part 2, Managing Risks</t>
  </si>
  <si>
    <t>Part 4, Consultation &amp; Workers Safety Role</t>
  </si>
  <si>
    <t>Part 6, Provision of Information to Regulator</t>
  </si>
  <si>
    <t xml:space="preserve">Conducted by: </t>
  </si>
  <si>
    <t>Recommended  Action</t>
  </si>
  <si>
    <t>Complete</t>
  </si>
  <si>
    <t xml:space="preserve"> </t>
  </si>
  <si>
    <t>This work is licenced under</t>
  </si>
  <si>
    <t>The licence is available to view at http://creativecommons.org/licenses/by-nc/4.0/</t>
  </si>
  <si>
    <t>Mining and Quarrying Occupational Health and Safety Committee (MAQOHSC)</t>
  </si>
  <si>
    <t>Phone:  (08) 8204 9842</t>
  </si>
  <si>
    <t>Email: maqohsc@sa.gov.au</t>
  </si>
  <si>
    <t>Website: www.maqohsc.sa.gov.au</t>
  </si>
  <si>
    <t>ISBN 978-1-925361-59-9</t>
  </si>
  <si>
    <t>Purpose</t>
  </si>
  <si>
    <r>
      <t xml:space="preserve">1.) Complete an initial (benchmark) self-assessment of internal compliance with the </t>
    </r>
    <r>
      <rPr>
        <i/>
        <sz val="11"/>
        <rFont val="Arial"/>
        <family val="2"/>
      </rPr>
      <t xml:space="preserve">Work Health and Safety Regulations 2012 </t>
    </r>
    <r>
      <rPr>
        <sz val="11"/>
        <rFont val="Arial"/>
        <family val="2"/>
      </rPr>
      <t>(SA) that are relevant to mining and quarrying operations within South Australia. It is intended that Mining and Quarrying Occupational Health and Safety Committee Work Health and Safety Specialists will assist in the initial review as part of the initial evaluation.</t>
    </r>
  </si>
  <si>
    <r>
      <t xml:space="preserve">2.) Measure and monitor Work Health and Safety Regulatory compliance on a regular basis. The </t>
    </r>
    <r>
      <rPr>
        <i/>
        <sz val="11"/>
        <rFont val="Arial"/>
        <family val="2"/>
      </rPr>
      <t>Work Health and Safety Regulations 2012</t>
    </r>
    <r>
      <rPr>
        <sz val="11"/>
        <rFont val="Arial"/>
        <family val="2"/>
      </rPr>
      <t xml:space="preserve"> (SA) Gap Analysis Tool is dated and keeps a running score, hence it is easy to monitor and measure improvements that take place over a period of time by re-using the tool periodically as required.</t>
    </r>
  </si>
  <si>
    <t>3.) Develop and implement an associated Improvement Action Plan, which is automatically generated when recommendations are entered in the Assessment sheet. This can then be used as a tool for planning, prioritising, resourcing, implementing or reviewing Work Health and Safety Systems by the organisations, Work Health and Safety Committees or teams, etc.</t>
  </si>
  <si>
    <t>4.) Plan and encourage progression to a higher level of conformance / compliance via continuous improvement and in the process, systematically eliminate or reduce the risk and cost of workplace incidents, injuries and disease / illness occurring.</t>
  </si>
  <si>
    <t>Answering and scoring questions</t>
  </si>
  <si>
    <r>
      <t xml:space="preserve">The questions are grouped together in the assessment section under the relevant Chapters of the </t>
    </r>
    <r>
      <rPr>
        <i/>
        <sz val="11"/>
        <rFont val="Arial"/>
        <family val="2"/>
      </rPr>
      <t xml:space="preserve">Work Health and Safety Regulations 2012 </t>
    </r>
    <r>
      <rPr>
        <sz val="11"/>
        <rFont val="Arial"/>
        <family val="2"/>
      </rPr>
      <t>(SA).</t>
    </r>
  </si>
  <si>
    <t>Each question is required to be rated either:
ZERO (0) = No evidence of conformance or action taken; 
ONE   (1) = Evidence of some action taken, i.e. partial conformance; or 
TWO  (2) = Fully conforms with requirement.</t>
  </si>
  <si>
    <r>
      <t xml:space="preserve">The Tool has been designed for businesses of all types and sizes to measure and verify their level of conformance with the </t>
    </r>
    <r>
      <rPr>
        <i/>
        <sz val="11"/>
        <rFont val="Arial"/>
        <family val="2"/>
      </rPr>
      <t xml:space="preserve">Work Health and Safety Regulations 2012 </t>
    </r>
    <r>
      <rPr>
        <sz val="11"/>
        <rFont val="Arial"/>
        <family val="2"/>
      </rPr>
      <t xml:space="preserve">(SA), by scoring each question in the assessment. Once you have entered the name of your organisation, location, person(s) carrying out the assessment and date, it is simply a matter of going through each question and entering a score of 0, 1 or 2, based on the level of conformance with the question being asked. A drop down box containing these options is indicated by an arrow located at the bottom right hand corner of each scoring tab. A score of 0 (red) indicates that there is no evidence of conformance or action taken; a score of 1 (orange) indicates that some action has been taken, or there is some evidence of conformance; and a score of 2 (green) indicates that this requirement has been fully complied with. If you answer the assessment question as a 1 or 2 you should be able to complete the "Verification / Evidence and Comments" sections to:  </t>
    </r>
  </si>
  <si>
    <t xml:space="preserve">·     Prove it (e.g. refer to documented evidence to support your response; policy, procedure, records etc.) </t>
  </si>
  <si>
    <t>.     Demonstrate that there has been appropriate consultation in development and implementation</t>
  </si>
  <si>
    <t>·     Demonstrate that there has been appropriate training, if required</t>
  </si>
  <si>
    <t>·     Demonstrate that the action is being implemented</t>
  </si>
  <si>
    <t>·     Demonstrate that you understand the requirements of the question.</t>
  </si>
  <si>
    <t>Improvement Plan</t>
  </si>
  <si>
    <r>
      <t xml:space="preserve">It is important to note that it is up to the organisation to ensure that the actions, responsibilities and timeframes given are practical, achievable and meet the recommendations of the assessment. As circumstances change it may be necessary to adjust and alter the Plan on an ongoing basis. This will need to be done in consultation and agreement with the Officer who will be monitoring the progress being made. 
</t>
    </r>
    <r>
      <rPr>
        <b/>
        <i/>
        <sz val="11"/>
        <rFont val="Arial"/>
        <family val="2"/>
      </rPr>
      <t>Note:</t>
    </r>
    <r>
      <rPr>
        <sz val="11"/>
        <rFont val="Arial"/>
        <family val="2"/>
      </rPr>
      <t xml:space="preserve"> The</t>
    </r>
    <r>
      <rPr>
        <i/>
        <sz val="11"/>
        <rFont val="Arial"/>
        <family val="2"/>
      </rPr>
      <t xml:space="preserve"> Work Health and Safety Regulations 2012 </t>
    </r>
    <r>
      <rPr>
        <sz val="11"/>
        <rFont val="Arial"/>
        <family val="2"/>
      </rPr>
      <t>(SA) Gap Analysis Tool and Action Plan is a live document that needs to be constantly reviewed and updated as your organisation works towards full compliance.</t>
    </r>
  </si>
  <si>
    <t>Progressing through the program</t>
  </si>
  <si>
    <t>Using the tool across several sites</t>
  </si>
  <si>
    <t>For those organisations that have multiple sites or departments etc. this tool is ideal for regularly measuring conformance of each site for comparative purposes, or to get an overall picture of the organisation as a whole. This should also encourage those sites that do not measure up as well, to improve their performance and "close the gaps" identified, as well as "raising the bar" for the entire organisation in terms of Work Health and Safety Management Standards.</t>
  </si>
  <si>
    <t>The South Australian Mining and Quarrying Occupational Health and Safety Committee</t>
  </si>
  <si>
    <t>Promoting Work Health and Safety in the Workplace</t>
  </si>
  <si>
    <t xml:space="preserve">This workplace industry safety resource is developed and fully funded by the Mining and Quarrying Occupational Health and Safety Committee (MAQOHSC). </t>
  </si>
  <si>
    <t>This assessment tool addresses most key Work Health and Safety Regulation requirements, but not all. Compliance with this tool does not guarantee full compliance with all Work Health and Safety legal requirements, nor that the person conducting the business or undertaking (PCBU) is immune from enforcement action by the state Regulator.</t>
  </si>
  <si>
    <t xml:space="preserve">Any assessment report produced is intended for internal use only by the recipient, for the improvement of Work Health and Safety and should not be used for any other purpose whatsoever and should not be disseminated to any third party. </t>
  </si>
  <si>
    <t>Any Work Health and Safety Improvement Plan produced with the assistance of MAQOHSC is compiled on the basis of information supplied. MAQOHSC cannot know whether the information supplied to it is complete and/or accurate.</t>
  </si>
  <si>
    <t>Creative Commons</t>
  </si>
  <si>
    <r>
      <t>Creative Commons Attribution – Non Commercial 4.0 International Licence</t>
    </r>
    <r>
      <rPr>
        <b/>
        <sz val="11"/>
        <color theme="1"/>
        <rFont val="Arial"/>
        <family val="2"/>
      </rPr>
      <t>.</t>
    </r>
  </si>
  <si>
    <t>This creative commons licence allows you to copy, communicate and or adapt our work for non-commercial purposes only, as long as you attribute the work to Mining and Quarrying Occupational Health and Safety Committee and abide by all the other licence terms therein.</t>
  </si>
  <si>
    <t>Contact information</t>
  </si>
  <si>
    <t xml:space="preserve">Organisation / Location:  </t>
  </si>
  <si>
    <t>Work Health and Safety Regulations 2012 (SA)</t>
  </si>
  <si>
    <r>
      <t xml:space="preserve">This assessment tool addresses the requirements of the </t>
    </r>
    <r>
      <rPr>
        <i/>
        <sz val="14"/>
        <rFont val="Arial"/>
        <family val="2"/>
      </rPr>
      <t xml:space="preserve">Work Health and Safety Regulations 2012 </t>
    </r>
    <r>
      <rPr>
        <sz val="14"/>
        <rFont val="Arial"/>
        <family val="2"/>
      </rPr>
      <t>(SA), Chapter 10 Mines. Compliance with this tool does not guarantee full compliance with all Work Health and Safety legal requirements, nor that the Person Conduction a Business or Undertaking (PCBU) is immune from enforcement action by SafeWork SA.</t>
    </r>
  </si>
  <si>
    <t xml:space="preserve">Any assessment report produced is intended for internal use only by the recipient, for the improvement of Work Health and Safety, and should not be used for any other purpose whatsoever or disseminated to any third party. </t>
  </si>
  <si>
    <t>Level 2, Torrens Building</t>
  </si>
  <si>
    <t>220 Victoria Square</t>
  </si>
  <si>
    <t>Adelaide  SA  5000</t>
  </si>
  <si>
    <t>615A</t>
  </si>
  <si>
    <t>Duty to appoint mine manager</t>
  </si>
  <si>
    <t>(10) A person satisfies the requirements of this subregulation if—
(a) the person has at least 5 years' experience working at a mine; and
(b) at least 3 of those years were spent working at an underground
mine during which the person had—
(i) 2 years' underground mining operational experience; and
(ii) experience supervising underground mining operations.</t>
  </si>
  <si>
    <t>615A (1)</t>
  </si>
  <si>
    <t>615A (4)</t>
  </si>
  <si>
    <t>615A (2)</t>
  </si>
  <si>
    <t>615A (8)</t>
  </si>
  <si>
    <t>615A (10)</t>
  </si>
  <si>
    <t>(4) A mine operator must not, unless permitted to do so in accordance with a determination by the regulator under subregulation (5)(b), appoint a mine manager in relation to a mine if the mine manager is also a mine manager in relation to another mine.</t>
  </si>
  <si>
    <t>(2) Subregulation (1) does not apply in respect of mining operations carried out at a tourist mine, an exploration site or a precious stones field under the Opal Mining Act 1995.</t>
  </si>
  <si>
    <t xml:space="preserve">(9) A person is competent to be a mine manager in relation to a mine for the
purposes of this regulation if the person has satisfied the mine operator—
(a) that the person—
(i) has the relevant training, qualifications, experience, knowledge and skills to manage and supervise the mining operations carried out at the mine; and
(ii) has knowledge of the requirements of the Act and these regulations (particularly this Chapter); and
(iii) is capable of managing hazards at the mine
</t>
  </si>
  <si>
    <t>(b) in relation to an underground mine with 20 or more workers—that the person has satisfied the mine operator that they meet the requirements under Regulation 615A(9)(a) and the person:
(i) holds a degree or diploma in mining engineering from a university or tertiary institution in Australia, or an equivalent institution as determined by the regulator; and
(ii) satisfies the requirements of subregulation (10); and
(c) that the person has met the requirements specified by the regulator in any applicable determination made under subregulation (5)(a).</t>
  </si>
  <si>
    <t>Inclusion of Quarry Mine Manager competencies under 615A (5) (a) with 20 or more workers.</t>
  </si>
  <si>
    <t>(8) A mine operator must ensure that a record of: 
(a) the appointment of each mine manager in relation to a mine; and
(b) any information provided to the mine operator by a mine manager in satisfaction of the requirements set out in subregulation (9) is kept of the following for the duration of the person's appointment as mine manager, and for at least 2 years after the person ceases to be a mine manager.</t>
  </si>
  <si>
    <t>(1) If:
(a) mining operations are carried out at a mine, and
(b) a person competent to be a mine manager in relation to the mine has not been appointed as mine manager for the mine, the mine operator is guilty of an offence.</t>
  </si>
  <si>
    <t>In relation to a quarry with 20 or more workers—that the person has satisfied the mine operator that they meet the requirements under Regulation 615A(9)(a) and the person:
(i) holds a degree in mining engineering or diploma in surface operations management from a university or tertiary institution in Australia, or an equivalent institution as determined by the regulator; and
(ii) the person has at least 3 years practical experience in quarrying during which the person had:
• 1 year quarrying operational experience; and
• experience supervising quarry operations.
Quarry means - a quarry, open cut, gravel pit, sand pit, clay pit, borrow pit or other excavation, other than an underground mine, made in the natural surface of the ground for the purpose of recovering any mineral, and includes works.</t>
  </si>
  <si>
    <t>615A (9) (a)</t>
  </si>
  <si>
    <t>615A (9) (b)</t>
  </si>
  <si>
    <t xml:space="preserve">Inclusion of Quarry Mine Manager competencies </t>
  </si>
  <si>
    <r>
      <t xml:space="preserve">The Mining and Quarrying Occupational Health and Safety Committee (MAQOHSC) </t>
    </r>
    <r>
      <rPr>
        <i/>
        <sz val="11"/>
        <rFont val="Arial"/>
        <family val="2"/>
      </rPr>
      <t xml:space="preserve">Work Health and Safety Regulations 2012 </t>
    </r>
    <r>
      <rPr>
        <sz val="11"/>
        <rFont val="Arial"/>
        <family val="2"/>
      </rPr>
      <t>(SA) Gap Analysis Tool is designed as a practical and proactive means for an organisation to:</t>
    </r>
  </si>
  <si>
    <t xml:space="preserve">An entry in the "Recommended Actions " section of the Assessment will automatically transfer into the attached Action Plan. This is then required to be completed by the person conducting a business or undertaking (PCBU) in terms of : 
1) What action is to be taken to meet the requirement; 
2) Who will be responsible to ensure this action occurs; 
3) How long will be required to complete it; and
4) What the measure for success will be. 
Once all of these details have been entered and the headings completed (including entering the business name, location and date), the Action Plan is now ready for implementation. Spaces in the Plan will need to be removed manually where no action is required. The document will now be ready to print with your updated details. This can be re-entered, modified and saved as many times as you like to create an ongoing record of the development and progress made on your Work Health and Safety regulatory compliance, whilst encouraging consultation and participation of workers.  </t>
  </si>
  <si>
    <t xml:space="preserve">The ultimate aim of your organisation should be to achieve 100% conformance with the requirements. It is recognised that, for smaller organisations in particular, this may not be achievable in the immediate future and that it may require some time to achieve this goal. The most important thing is that the organisation has a genuine commitment from top to bottom to build an Work Health and Safety culture that is based on continuous improvement, and that all significant hazards and risks are identified and eliminated, or at least controlled as far as is reasonably practicable. The Action Plan should be a reflection of this ongoing evolution and improvement.  </t>
  </si>
  <si>
    <t>1. An appointment of a person to be the mine operator of a mine must— 
(a) be in writing; and
(b) be made in the manner and form required by the regulator; and
(c) include a signed statement that the person to be appointed as mine operator 
agrees to the appointment; and
(d) specify—
(i) the name and contact details of the mine operator, including postal 
and business addresses; and
(ii) when the appointment takes effect; and
(e) describe the location of the mine, including—
(i) the boundaries of all extraction and exploration sites; and
(ii) land title identification</t>
  </si>
  <si>
    <t>Released January 2022</t>
  </si>
  <si>
    <r>
      <rPr>
        <b/>
        <i/>
        <sz val="18"/>
        <color rgb="FFFF8200"/>
        <rFont val="Arial"/>
        <family val="2"/>
      </rPr>
      <t xml:space="preserve">SA Work Health and Safety Regulations 2012 </t>
    </r>
    <r>
      <rPr>
        <b/>
        <sz val="18"/>
        <color rgb="FFFF8200"/>
        <rFont val="Arial"/>
        <family val="2"/>
      </rPr>
      <t>(Chapter 10, Mines) Gap Analysis Tool</t>
    </r>
  </si>
  <si>
    <r>
      <t xml:space="preserve">SA </t>
    </r>
    <r>
      <rPr>
        <b/>
        <i/>
        <sz val="24"/>
        <color rgb="FFFF8200"/>
        <rFont val="Calibri"/>
        <family val="2"/>
        <scheme val="minor"/>
      </rPr>
      <t xml:space="preserve">Work Health and Safety Regulations 2012 </t>
    </r>
    <r>
      <rPr>
        <b/>
        <sz val="24"/>
        <color rgb="FFFF8200"/>
        <rFont val="Calibri"/>
        <family val="2"/>
        <scheme val="minor"/>
      </rPr>
      <t>(Chapter 10, Mines) Gap Analysis Tool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</si>
</sst>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mm\ yyyy"/>
  </numFmts>
  <fonts count="37" x14ac:knownFonts="1">
    <font>
      <sz val="11"/>
      <color theme="1"/>
      <name val="Calibri"/>
      <family val="2"/>
      <scheme val="minor"/>
    </font>
    <font>
      <sz val="10"/>
      <color theme="1"/>
      <name val="Arial"/>
      <family val="2"/>
    </font>
    <font>
      <sz val="11"/>
      <color theme="1"/>
      <name val="Arial"/>
      <family val="2"/>
    </font>
    <font>
      <sz val="10"/>
      <color theme="1"/>
      <name val="Arial"/>
      <family val="2"/>
    </font>
    <font>
      <sz val="11"/>
      <color rgb="FFFF0000"/>
      <name val="Arial"/>
      <family val="2"/>
    </font>
    <font>
      <b/>
      <sz val="10"/>
      <color theme="1"/>
      <name val="Arial"/>
      <family val="2"/>
    </font>
    <font>
      <b/>
      <sz val="11"/>
      <color rgb="FFFF0000"/>
      <name val="Arial"/>
      <family val="2"/>
    </font>
    <font>
      <u/>
      <sz val="11"/>
      <color theme="10"/>
      <name val="Calibri"/>
      <family val="2"/>
      <scheme val="minor"/>
    </font>
    <font>
      <sz val="8"/>
      <color theme="1"/>
      <name val="Arial"/>
      <family val="2"/>
    </font>
    <font>
      <b/>
      <sz val="24"/>
      <color theme="1"/>
      <name val="Calibri"/>
      <family val="2"/>
      <scheme val="minor"/>
    </font>
    <font>
      <sz val="11"/>
      <color theme="0" tint="-0.14999847407452621"/>
      <name val="Arial"/>
      <family val="2"/>
    </font>
    <font>
      <sz val="10"/>
      <name val="Arial"/>
      <family val="2"/>
    </font>
    <font>
      <b/>
      <sz val="14"/>
      <name val="Arial"/>
      <family val="2"/>
    </font>
    <font>
      <sz val="14"/>
      <name val="Arial"/>
      <family val="2"/>
    </font>
    <font>
      <b/>
      <sz val="14"/>
      <color indexed="8"/>
      <name val="Arial"/>
      <family val="2"/>
    </font>
    <font>
      <sz val="14"/>
      <color indexed="8"/>
      <name val="Arial"/>
      <family val="2"/>
    </font>
    <font>
      <b/>
      <sz val="12"/>
      <color indexed="8"/>
      <name val="Arial"/>
      <family val="2"/>
    </font>
    <font>
      <sz val="12"/>
      <color indexed="8"/>
      <name val="Arial"/>
      <family val="2"/>
    </font>
    <font>
      <sz val="11"/>
      <color indexed="8"/>
      <name val="Arial"/>
      <family val="2"/>
    </font>
    <font>
      <sz val="11"/>
      <color theme="0" tint="-0.34998626667073579"/>
      <name val="Arial"/>
      <family val="2"/>
    </font>
    <font>
      <b/>
      <sz val="12"/>
      <name val="Arial"/>
      <family val="2"/>
    </font>
    <font>
      <sz val="10"/>
      <color theme="1"/>
      <name val="Calibri"/>
      <family val="2"/>
      <scheme val="minor"/>
    </font>
    <font>
      <b/>
      <sz val="11"/>
      <color theme="1"/>
      <name val="Arial"/>
      <family val="2"/>
    </font>
    <font>
      <b/>
      <sz val="18"/>
      <color rgb="FFFF8200"/>
      <name val="Arial"/>
      <family val="2"/>
    </font>
    <font>
      <b/>
      <sz val="14"/>
      <color rgb="FFFF8200"/>
      <name val="Arial"/>
      <family val="2"/>
    </font>
    <font>
      <b/>
      <sz val="12"/>
      <color theme="1"/>
      <name val="Arial"/>
      <family val="2"/>
    </font>
    <font>
      <sz val="11"/>
      <name val="Arial"/>
      <family val="2"/>
    </font>
    <font>
      <b/>
      <sz val="11"/>
      <name val="Arial"/>
      <family val="2"/>
    </font>
    <font>
      <b/>
      <i/>
      <sz val="11"/>
      <color theme="1"/>
      <name val="Arial"/>
      <family val="2"/>
    </font>
    <font>
      <u/>
      <sz val="11"/>
      <color theme="10"/>
      <name val="Arial"/>
      <family val="2"/>
    </font>
    <font>
      <i/>
      <sz val="11"/>
      <name val="Arial"/>
      <family val="2"/>
    </font>
    <font>
      <b/>
      <i/>
      <sz val="11"/>
      <name val="Arial"/>
      <family val="2"/>
    </font>
    <font>
      <b/>
      <sz val="24"/>
      <color rgb="FFFF8200"/>
      <name val="Calibri"/>
      <family val="2"/>
      <scheme val="minor"/>
    </font>
    <font>
      <b/>
      <i/>
      <sz val="18"/>
      <color rgb="FFFF8200"/>
      <name val="Arial"/>
      <family val="2"/>
    </font>
    <font>
      <b/>
      <i/>
      <sz val="24"/>
      <color rgb="FFFF8200"/>
      <name val="Calibri"/>
      <family val="2"/>
      <scheme val="minor"/>
    </font>
    <font>
      <i/>
      <sz val="14"/>
      <name val="Arial"/>
      <family val="2"/>
    </font>
    <font>
      <b/>
      <sz val="11"/>
      <name val="Calibri"/>
      <family val="2"/>
      <scheme val="minor"/>
    </font>
  </fonts>
  <fills count="9">
    <fill>
      <patternFill patternType="none"/>
    </fill>
    <fill>
      <patternFill patternType="gray125"/>
    </fill>
    <fill>
      <patternFill patternType="solid">
        <fgColor theme="6"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
      <patternFill patternType="solid">
        <fgColor theme="9"/>
        <bgColor indexed="64"/>
      </patternFill>
    </fill>
    <fill>
      <patternFill patternType="solid">
        <fgColor theme="2" tint="-0.249977111117893"/>
        <bgColor indexed="64"/>
      </patternFill>
    </fill>
    <fill>
      <patternFill patternType="solid">
        <fgColor theme="6"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150">
    <xf numFmtId="0" fontId="0" fillId="0" borderId="0" xfId="0"/>
    <xf numFmtId="0" fontId="2" fillId="0" borderId="0" xfId="0" applyFont="1"/>
    <xf numFmtId="0" fontId="2" fillId="0" borderId="0" xfId="0" applyFont="1" applyAlignment="1">
      <alignment wrapText="1"/>
    </xf>
    <xf numFmtId="0" fontId="3" fillId="0" borderId="0" xfId="0" applyFont="1" applyAlignment="1">
      <alignment wrapText="1"/>
    </xf>
    <xf numFmtId="0" fontId="2" fillId="0" borderId="0" xfId="0" applyFont="1" applyAlignment="1">
      <alignment horizontal="left" vertical="center"/>
    </xf>
    <xf numFmtId="0" fontId="3" fillId="0" borderId="1" xfId="0" applyFont="1" applyBorder="1" applyAlignment="1">
      <alignment wrapText="1"/>
    </xf>
    <xf numFmtId="0" fontId="4" fillId="3" borderId="6" xfId="0" applyFont="1" applyFill="1" applyBorder="1" applyAlignment="1">
      <alignment horizontal="left" vertical="center"/>
    </xf>
    <xf numFmtId="0" fontId="2" fillId="0" borderId="0" xfId="0" applyFont="1" applyAlignment="1">
      <alignment vertical="center" wrapText="1"/>
    </xf>
    <xf numFmtId="0" fontId="2" fillId="0" borderId="1" xfId="0" applyFont="1" applyBorder="1" applyAlignment="1">
      <alignment vertical="center" wrapText="1"/>
    </xf>
    <xf numFmtId="0" fontId="2" fillId="0" borderId="5" xfId="0" applyFont="1" applyBorder="1" applyAlignment="1">
      <alignment vertical="center" wrapText="1"/>
    </xf>
    <xf numFmtId="0" fontId="0" fillId="3" borderId="6" xfId="0" applyFill="1" applyBorder="1" applyAlignment="1"/>
    <xf numFmtId="0" fontId="8" fillId="0" borderId="0" xfId="0" applyFont="1"/>
    <xf numFmtId="0" fontId="5" fillId="2" borderId="2" xfId="0" applyFont="1" applyFill="1" applyBorder="1" applyAlignment="1">
      <alignment horizontal="left" vertical="center"/>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2" fillId="0" borderId="19" xfId="0" applyFont="1" applyBorder="1" applyAlignment="1">
      <alignment vertical="center" wrapText="1"/>
    </xf>
    <xf numFmtId="0" fontId="2" fillId="4" borderId="10" xfId="0" applyFont="1" applyFill="1" applyBorder="1" applyAlignment="1">
      <alignment horizontal="center" vertical="center" wrapText="1"/>
    </xf>
    <xf numFmtId="0" fontId="2" fillId="3" borderId="3" xfId="0" applyFont="1" applyFill="1" applyBorder="1" applyAlignment="1">
      <alignment vertical="center" wrapText="1"/>
    </xf>
    <xf numFmtId="0" fontId="3" fillId="3" borderId="13" xfId="0" applyFont="1" applyFill="1" applyBorder="1" applyAlignment="1">
      <alignment wrapText="1"/>
    </xf>
    <xf numFmtId="0" fontId="4" fillId="3" borderId="6" xfId="0" applyFont="1" applyFill="1" applyBorder="1" applyAlignment="1">
      <alignment vertical="center"/>
    </xf>
    <xf numFmtId="0" fontId="4" fillId="3" borderId="7" xfId="0" applyFont="1" applyFill="1" applyBorder="1" applyAlignment="1">
      <alignment vertical="center"/>
    </xf>
    <xf numFmtId="0" fontId="4" fillId="3" borderId="2" xfId="0" applyFont="1" applyFill="1" applyBorder="1" applyAlignment="1">
      <alignment horizontal="left" vertical="center"/>
    </xf>
    <xf numFmtId="0" fontId="2" fillId="3" borderId="13" xfId="0" applyFont="1" applyFill="1" applyBorder="1" applyAlignment="1">
      <alignment vertical="center" wrapText="1"/>
    </xf>
    <xf numFmtId="0" fontId="3" fillId="3" borderId="21" xfId="0" applyFont="1" applyFill="1" applyBorder="1" applyAlignment="1">
      <alignment wrapText="1"/>
    </xf>
    <xf numFmtId="0" fontId="3" fillId="3" borderId="7" xfId="0" applyFont="1" applyFill="1" applyBorder="1" applyAlignment="1">
      <alignment wrapText="1"/>
    </xf>
    <xf numFmtId="0" fontId="2" fillId="4" borderId="19" xfId="0" applyFont="1" applyFill="1" applyBorder="1" applyAlignment="1">
      <alignment horizontal="center" vertical="center" wrapText="1"/>
    </xf>
    <xf numFmtId="0" fontId="3" fillId="0" borderId="9" xfId="0" applyFont="1" applyBorder="1" applyAlignment="1">
      <alignment vertical="top" wrapText="1"/>
    </xf>
    <xf numFmtId="0" fontId="3" fillId="0" borderId="1" xfId="0" applyFont="1" applyBorder="1" applyAlignment="1">
      <alignment vertical="top" wrapText="1"/>
    </xf>
    <xf numFmtId="0" fontId="3" fillId="0" borderId="10" xfId="0" applyFont="1" applyBorder="1" applyAlignment="1">
      <alignment vertical="top" wrapText="1"/>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3" fillId="0" borderId="22" xfId="0" applyFont="1" applyBorder="1" applyAlignment="1">
      <alignment vertical="top" wrapText="1"/>
    </xf>
    <xf numFmtId="0" fontId="3" fillId="0" borderId="9" xfId="0" applyFont="1" applyBorder="1" applyAlignment="1">
      <alignment horizontal="left" vertical="top" wrapText="1"/>
    </xf>
    <xf numFmtId="0" fontId="2" fillId="0" borderId="1" xfId="0" applyFont="1" applyBorder="1" applyAlignment="1">
      <alignment vertical="top" wrapText="1"/>
    </xf>
    <xf numFmtId="0" fontId="0" fillId="0" borderId="0" xfId="0" applyAlignment="1">
      <alignment vertical="top" wrapText="1"/>
    </xf>
    <xf numFmtId="0" fontId="11" fillId="0" borderId="0" xfId="0" applyFont="1" applyAlignment="1">
      <alignment vertical="top" wrapText="1"/>
    </xf>
    <xf numFmtId="0" fontId="14" fillId="0" borderId="0" xfId="0" applyFont="1" applyAlignment="1" applyProtection="1">
      <alignment vertical="top" wrapText="1"/>
      <protection locked="0"/>
    </xf>
    <xf numFmtId="0" fontId="14" fillId="0" borderId="0" xfId="0" applyFont="1" applyAlignment="1">
      <alignment vertical="top" wrapText="1"/>
    </xf>
    <xf numFmtId="0" fontId="15" fillId="0" borderId="0" xfId="0" applyFont="1" applyAlignment="1">
      <alignment vertical="top" wrapText="1"/>
    </xf>
    <xf numFmtId="0" fontId="15" fillId="0" borderId="25" xfId="0" applyFont="1" applyBorder="1" applyAlignment="1">
      <alignment vertical="top" wrapText="1"/>
    </xf>
    <xf numFmtId="0" fontId="17" fillId="0" borderId="0" xfId="0" applyFont="1" applyAlignment="1">
      <alignment vertical="top" wrapText="1"/>
    </xf>
    <xf numFmtId="49" fontId="15" fillId="0" borderId="1" xfId="0" applyNumberFormat="1" applyFont="1" applyBorder="1" applyAlignment="1">
      <alignment horizontal="center" vertical="top" wrapText="1"/>
    </xf>
    <xf numFmtId="2" fontId="15" fillId="0" borderId="1" xfId="0" applyNumberFormat="1" applyFont="1" applyBorder="1" applyAlignment="1">
      <alignment horizontal="center" vertical="top" wrapText="1"/>
    </xf>
    <xf numFmtId="0" fontId="15" fillId="0" borderId="0" xfId="0" applyFont="1" applyBorder="1" applyAlignment="1">
      <alignment vertical="top" wrapText="1"/>
    </xf>
    <xf numFmtId="0" fontId="16" fillId="5" borderId="1" xfId="0" applyFont="1" applyFill="1" applyBorder="1" applyAlignment="1">
      <alignment horizontal="center" vertical="top" wrapText="1"/>
    </xf>
    <xf numFmtId="0" fontId="18" fillId="0" borderId="1" xfId="0" applyNumberFormat="1" applyFont="1" applyBorder="1" applyAlignment="1" applyProtection="1">
      <alignment horizontal="left" vertical="top" wrapText="1"/>
      <protection locked="0"/>
    </xf>
    <xf numFmtId="0" fontId="15" fillId="0" borderId="1" xfId="0" applyFont="1" applyBorder="1" applyAlignment="1" applyProtection="1">
      <alignment horizontal="center" vertical="center" wrapText="1"/>
      <protection locked="0"/>
    </xf>
    <xf numFmtId="0" fontId="3" fillId="0" borderId="9" xfId="0" applyFont="1" applyBorder="1" applyAlignment="1">
      <alignment horizontal="left" vertical="center" wrapText="1"/>
    </xf>
    <xf numFmtId="0" fontId="15" fillId="0" borderId="1" xfId="0" applyFont="1" applyBorder="1" applyAlignment="1" applyProtection="1">
      <alignment horizontal="left" vertical="top" wrapText="1"/>
      <protection locked="0"/>
    </xf>
    <xf numFmtId="0" fontId="15" fillId="5" borderId="1" xfId="0" applyFont="1" applyFill="1" applyBorder="1" applyAlignment="1" applyProtection="1">
      <alignment horizontal="left" vertical="top" wrapText="1"/>
      <protection locked="0"/>
    </xf>
    <xf numFmtId="0" fontId="15" fillId="5" borderId="24" xfId="0" applyFont="1" applyFill="1" applyBorder="1" applyAlignment="1" applyProtection="1">
      <alignment horizontal="left" vertical="top" wrapText="1"/>
      <protection locked="0"/>
    </xf>
    <xf numFmtId="49" fontId="14" fillId="6" borderId="24" xfId="0" applyNumberFormat="1" applyFont="1" applyFill="1" applyBorder="1" applyAlignment="1">
      <alignment horizontal="left" vertical="top" wrapText="1"/>
    </xf>
    <xf numFmtId="0" fontId="19" fillId="0" borderId="0" xfId="0" applyFont="1"/>
    <xf numFmtId="0" fontId="16" fillId="6" borderId="24" xfId="0" applyFont="1" applyFill="1" applyBorder="1" applyAlignment="1">
      <alignment horizontal="center" vertical="center" wrapText="1"/>
    </xf>
    <xf numFmtId="0" fontId="20" fillId="6" borderId="1" xfId="0" applyFont="1" applyFill="1" applyBorder="1" applyAlignment="1">
      <alignment horizontal="left" vertical="center" wrapText="1"/>
    </xf>
    <xf numFmtId="0" fontId="17" fillId="5" borderId="1" xfId="0" applyFont="1" applyFill="1" applyBorder="1" applyAlignment="1">
      <alignment horizontal="center" vertical="center" wrapText="1"/>
    </xf>
    <xf numFmtId="9" fontId="10" fillId="0" borderId="0" xfId="0" applyNumberFormat="1" applyFont="1" applyAlignment="1">
      <alignment vertical="top" wrapText="1"/>
    </xf>
    <xf numFmtId="0" fontId="10" fillId="0" borderId="0" xfId="0" applyFont="1" applyAlignment="1">
      <alignment vertical="top" wrapText="1"/>
    </xf>
    <xf numFmtId="0" fontId="10" fillId="0" borderId="0" xfId="0" applyFont="1" applyAlignment="1">
      <alignment vertical="top"/>
    </xf>
    <xf numFmtId="9" fontId="15" fillId="5" borderId="1"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0" borderId="5" xfId="0" applyFont="1" applyBorder="1" applyAlignment="1">
      <alignment vertical="top" wrapText="1"/>
    </xf>
    <xf numFmtId="0" fontId="21" fillId="0" borderId="1" xfId="0" applyFont="1" applyBorder="1" applyAlignment="1">
      <alignment vertical="top" wrapText="1"/>
    </xf>
    <xf numFmtId="0" fontId="3" fillId="0" borderId="15" xfId="0" applyFont="1" applyBorder="1" applyAlignment="1">
      <alignment vertical="top" wrapText="1"/>
    </xf>
    <xf numFmtId="0" fontId="3" fillId="0" borderId="17" xfId="0" applyFont="1" applyBorder="1" applyAlignment="1">
      <alignment vertical="top" wrapText="1"/>
    </xf>
    <xf numFmtId="0" fontId="3" fillId="0" borderId="0"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5" fillId="3" borderId="6"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5" fillId="3" borderId="26" xfId="0" applyFont="1" applyFill="1" applyBorder="1" applyAlignment="1">
      <alignment horizontal="center" vertical="center" wrapText="1"/>
    </xf>
    <xf numFmtId="164" fontId="22" fillId="3" borderId="26" xfId="0" applyNumberFormat="1" applyFont="1" applyFill="1" applyBorder="1" applyAlignment="1">
      <alignment horizontal="center" wrapText="1"/>
    </xf>
    <xf numFmtId="0" fontId="9" fillId="0" borderId="0" xfId="0" applyFont="1" applyBorder="1" applyAlignment="1">
      <alignment horizontal="center" vertical="center"/>
    </xf>
    <xf numFmtId="0" fontId="3" fillId="3" borderId="14" xfId="0" applyFont="1" applyFill="1" applyBorder="1" applyAlignment="1">
      <alignment wrapText="1"/>
    </xf>
    <xf numFmtId="0" fontId="5" fillId="7" borderId="6" xfId="0" applyFont="1" applyFill="1" applyBorder="1" applyAlignment="1">
      <alignment horizontal="center" vertical="center" wrapText="1"/>
    </xf>
    <xf numFmtId="0" fontId="22" fillId="7" borderId="26" xfId="0" applyFont="1" applyFill="1" applyBorder="1" applyAlignment="1">
      <alignment horizontal="center" vertical="center" wrapText="1"/>
    </xf>
    <xf numFmtId="0" fontId="5" fillId="7" borderId="26" xfId="0" applyFont="1" applyFill="1" applyBorder="1" applyAlignment="1">
      <alignment horizontal="center" vertical="center" wrapText="1"/>
    </xf>
    <xf numFmtId="164" fontId="2" fillId="2" borderId="15" xfId="0" applyNumberFormat="1" applyFont="1" applyFill="1" applyBorder="1" applyAlignment="1">
      <alignment horizontal="center" wrapText="1"/>
    </xf>
    <xf numFmtId="164" fontId="22" fillId="8" borderId="26"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5" fillId="0" borderId="0" xfId="0" applyFont="1" applyFill="1" applyBorder="1" applyAlignment="1">
      <alignment vertical="center" wrapText="1"/>
    </xf>
    <xf numFmtId="0" fontId="3" fillId="0" borderId="0" xfId="0" applyFont="1" applyFill="1" applyBorder="1" applyAlignment="1">
      <alignment vertical="top" wrapText="1"/>
    </xf>
    <xf numFmtId="0" fontId="4" fillId="0" borderId="0" xfId="0" applyFont="1" applyFill="1" applyBorder="1" applyAlignment="1">
      <alignment horizontal="left" vertical="center"/>
    </xf>
    <xf numFmtId="0" fontId="0" fillId="0" borderId="0" xfId="0" applyFill="1" applyBorder="1" applyAlignment="1"/>
    <xf numFmtId="0" fontId="19" fillId="0" borderId="0" xfId="0" applyFont="1" applyFill="1"/>
    <xf numFmtId="0" fontId="3" fillId="3" borderId="27" xfId="0" applyFont="1" applyFill="1" applyBorder="1" applyAlignment="1">
      <alignment wrapText="1"/>
    </xf>
    <xf numFmtId="0" fontId="3" fillId="3" borderId="28" xfId="0" applyFont="1" applyFill="1" applyBorder="1" applyAlignment="1">
      <alignment wrapText="1"/>
    </xf>
    <xf numFmtId="0" fontId="3" fillId="3" borderId="29" xfId="0" applyFont="1" applyFill="1" applyBorder="1" applyAlignment="1">
      <alignment wrapText="1"/>
    </xf>
    <xf numFmtId="164" fontId="2" fillId="2" borderId="27" xfId="0" applyNumberFormat="1" applyFont="1" applyFill="1" applyBorder="1" applyAlignment="1">
      <alignment horizontal="center" wrapText="1"/>
    </xf>
    <xf numFmtId="164" fontId="2" fillId="2" borderId="28" xfId="0" applyNumberFormat="1" applyFont="1" applyFill="1" applyBorder="1" applyAlignment="1">
      <alignment horizontal="center" wrapText="1"/>
    </xf>
    <xf numFmtId="164" fontId="2" fillId="2" borderId="29" xfId="0" applyNumberFormat="1" applyFont="1" applyFill="1" applyBorder="1" applyAlignment="1">
      <alignment horizontal="center" wrapText="1"/>
    </xf>
    <xf numFmtId="0" fontId="3" fillId="0" borderId="10" xfId="0" applyFont="1" applyBorder="1" applyAlignment="1">
      <alignment horizontal="left" vertical="center" wrapText="1"/>
    </xf>
    <xf numFmtId="0" fontId="0" fillId="0" borderId="0" xfId="0" applyAlignment="1">
      <alignment vertical="top" wrapText="1"/>
    </xf>
    <xf numFmtId="0" fontId="11" fillId="0" borderId="0" xfId="0" applyFont="1" applyAlignment="1">
      <alignment vertical="top" wrapText="1"/>
    </xf>
    <xf numFmtId="0" fontId="7" fillId="0" borderId="0" xfId="1" applyAlignment="1">
      <alignment vertical="top" wrapText="1"/>
    </xf>
    <xf numFmtId="0" fontId="23" fillId="0" borderId="0" xfId="0" applyFont="1" applyAlignment="1">
      <alignment horizontal="center" vertical="top" wrapText="1"/>
    </xf>
    <xf numFmtId="0" fontId="24" fillId="0" borderId="0" xfId="0" applyFont="1" applyAlignment="1">
      <alignment vertical="top" wrapText="1"/>
    </xf>
    <xf numFmtId="17" fontId="24" fillId="0" borderId="0" xfId="0" applyNumberFormat="1" applyFont="1" applyAlignment="1">
      <alignment horizontal="left" vertical="top" wrapText="1"/>
    </xf>
    <xf numFmtId="0" fontId="26" fillId="0" borderId="0" xfId="0" applyFont="1" applyAlignment="1">
      <alignment vertical="top" wrapText="1"/>
    </xf>
    <xf numFmtId="0" fontId="0" fillId="0" borderId="0" xfId="0" applyFont="1" applyAlignment="1">
      <alignment vertical="top" wrapText="1"/>
    </xf>
    <xf numFmtId="0" fontId="27" fillId="0" borderId="0" xfId="0" applyFont="1" applyAlignment="1">
      <alignment vertical="top" wrapText="1"/>
    </xf>
    <xf numFmtId="0" fontId="2" fillId="0" borderId="0" xfId="0" applyFont="1" applyAlignment="1">
      <alignment vertical="top" wrapText="1"/>
    </xf>
    <xf numFmtId="0" fontId="2" fillId="0" borderId="0" xfId="0" applyFont="1" applyAlignment="1">
      <alignment horizontal="left" vertical="top" wrapText="1"/>
    </xf>
    <xf numFmtId="0" fontId="22" fillId="0" borderId="0" xfId="0" applyFont="1" applyAlignment="1">
      <alignment vertical="top" wrapText="1"/>
    </xf>
    <xf numFmtId="0" fontId="1" fillId="0" borderId="0" xfId="0" applyFont="1" applyAlignment="1">
      <alignment vertical="top" wrapText="1"/>
    </xf>
    <xf numFmtId="0" fontId="25" fillId="0" borderId="0" xfId="0" applyFont="1" applyAlignment="1">
      <alignment vertical="top" wrapText="1"/>
    </xf>
    <xf numFmtId="0" fontId="28" fillId="0" borderId="0" xfId="0" applyFont="1" applyAlignment="1">
      <alignment vertical="top" wrapText="1"/>
    </xf>
    <xf numFmtId="0" fontId="29" fillId="0" borderId="0" xfId="1" applyFont="1" applyAlignment="1">
      <alignment vertical="top" wrapText="1"/>
    </xf>
    <xf numFmtId="0" fontId="1" fillId="0" borderId="9"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vertical="center" wrapText="1"/>
    </xf>
    <xf numFmtId="0" fontId="1" fillId="0" borderId="17" xfId="0" applyFont="1" applyBorder="1" applyAlignment="1">
      <alignment vertical="top" wrapText="1"/>
    </xf>
    <xf numFmtId="0" fontId="1" fillId="0" borderId="15" xfId="0" applyFont="1" applyBorder="1" applyAlignment="1">
      <alignment vertical="top" wrapText="1"/>
    </xf>
    <xf numFmtId="0" fontId="11" fillId="0" borderId="9" xfId="0" applyFont="1" applyBorder="1" applyAlignment="1">
      <alignment vertical="top"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top"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4" borderId="15" xfId="0" applyFont="1" applyFill="1" applyBorder="1" applyAlignment="1">
      <alignment vertical="top" wrapText="1"/>
    </xf>
    <xf numFmtId="0" fontId="1" fillId="4" borderId="17" xfId="0" applyFont="1" applyFill="1" applyBorder="1" applyAlignment="1">
      <alignment vertical="top" wrapText="1"/>
    </xf>
    <xf numFmtId="0" fontId="4" fillId="3" borderId="6" xfId="0" applyFont="1" applyFill="1" applyBorder="1" applyAlignment="1">
      <alignment horizontal="left" vertical="center"/>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32" fillId="0" borderId="12" xfId="0" applyFont="1" applyBorder="1" applyAlignment="1">
      <alignment horizontal="center" vertical="center"/>
    </xf>
    <xf numFmtId="0" fontId="6" fillId="3" borderId="6"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0" fillId="3" borderId="7" xfId="0" applyFill="1" applyBorder="1" applyAlignment="1"/>
    <xf numFmtId="0" fontId="0" fillId="0" borderId="7" xfId="0" applyBorder="1" applyAlignment="1"/>
    <xf numFmtId="0" fontId="0" fillId="0" borderId="8" xfId="0" applyBorder="1" applyAlignment="1"/>
    <xf numFmtId="0" fontId="13" fillId="0" borderId="0" xfId="0" applyFont="1" applyAlignment="1">
      <alignment horizontal="left" vertical="top" wrapText="1"/>
    </xf>
    <xf numFmtId="49" fontId="14" fillId="6" borderId="9" xfId="0" applyNumberFormat="1" applyFont="1" applyFill="1" applyBorder="1" applyAlignment="1">
      <alignment horizontal="left" vertical="center" wrapText="1"/>
    </xf>
    <xf numFmtId="49" fontId="14" fillId="6" borderId="23" xfId="0" applyNumberFormat="1" applyFont="1" applyFill="1" applyBorder="1" applyAlignment="1">
      <alignment horizontal="left" vertical="center" wrapText="1"/>
    </xf>
    <xf numFmtId="0" fontId="12" fillId="0" borderId="0" xfId="0" applyFont="1" applyAlignment="1">
      <alignment horizontal="left" vertical="top" wrapText="1"/>
    </xf>
    <xf numFmtId="17" fontId="13" fillId="0" borderId="0" xfId="0" applyNumberFormat="1" applyFont="1" applyAlignment="1">
      <alignment horizontal="left" vertical="top" wrapText="1"/>
    </xf>
    <xf numFmtId="0" fontId="12" fillId="0" borderId="0" xfId="0" applyFont="1" applyAlignment="1" applyProtection="1">
      <alignment vertical="top" wrapText="1"/>
      <protection locked="0"/>
    </xf>
    <xf numFmtId="0" fontId="13" fillId="0" borderId="0" xfId="0" applyFont="1" applyAlignment="1" applyProtection="1">
      <alignment vertical="top" wrapText="1"/>
      <protection locked="0"/>
    </xf>
    <xf numFmtId="0" fontId="14" fillId="0" borderId="0" xfId="0" applyFont="1" applyAlignment="1" applyProtection="1">
      <alignment vertical="top" wrapText="1"/>
      <protection locked="0"/>
    </xf>
    <xf numFmtId="0" fontId="14" fillId="6" borderId="9" xfId="0" applyFont="1" applyFill="1" applyBorder="1" applyAlignment="1">
      <alignment horizontal="center" vertical="top" wrapText="1"/>
    </xf>
    <xf numFmtId="0" fontId="14" fillId="6" borderId="23" xfId="0" applyFont="1" applyFill="1" applyBorder="1" applyAlignment="1">
      <alignment horizontal="center" vertical="top" wrapText="1"/>
    </xf>
    <xf numFmtId="0" fontId="14" fillId="6" borderId="24" xfId="0" applyFont="1" applyFill="1" applyBorder="1" applyAlignment="1">
      <alignment horizontal="center" vertical="top" wrapText="1"/>
    </xf>
    <xf numFmtId="0" fontId="16" fillId="0" borderId="11" xfId="0" applyFont="1" applyBorder="1" applyAlignment="1">
      <alignment horizontal="center" vertical="top" wrapText="1"/>
    </xf>
    <xf numFmtId="0" fontId="17" fillId="0" borderId="5" xfId="0" applyFont="1" applyBorder="1" applyAlignment="1">
      <alignment horizontal="center" vertical="top" wrapText="1"/>
    </xf>
    <xf numFmtId="0" fontId="16" fillId="5" borderId="9" xfId="0" applyFont="1" applyFill="1" applyBorder="1" applyAlignment="1">
      <alignment horizontal="center" vertical="top" wrapText="1"/>
    </xf>
    <xf numFmtId="0" fontId="16" fillId="5" borderId="23" xfId="0" applyFont="1" applyFill="1" applyBorder="1" applyAlignment="1">
      <alignment horizontal="center" vertical="top" wrapText="1"/>
    </xf>
    <xf numFmtId="0" fontId="16" fillId="5" borderId="24" xfId="0" applyFont="1" applyFill="1" applyBorder="1" applyAlignment="1">
      <alignment horizontal="center" vertical="top" wrapText="1"/>
    </xf>
    <xf numFmtId="0" fontId="17" fillId="5" borderId="24" xfId="0" applyFont="1" applyFill="1" applyBorder="1" applyAlignment="1">
      <alignment horizontal="center" vertical="top" wrapText="1"/>
    </xf>
    <xf numFmtId="165" fontId="36" fillId="0" borderId="0" xfId="0" applyNumberFormat="1" applyFont="1" applyAlignment="1">
      <alignment horizontal="left" vertical="top" wrapText="1"/>
    </xf>
  </cellXfs>
  <cellStyles count="2">
    <cellStyle name="Hyperlink" xfId="1" builtinId="8"/>
    <cellStyle name="Normal" xfId="0" builtinId="0"/>
  </cellStyles>
  <dxfs count="69">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s>
  <tableStyles count="0" defaultTableStyle="TableStyleMedium2" defaultPivotStyle="PivotStyleLight16"/>
  <colors>
    <mruColors>
      <color rgb="FFFF8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700" i="1"/>
              <a:t>SA Work Health and Safety Regulations 2012</a:t>
            </a:r>
            <a:r>
              <a:rPr lang="en-US" sz="1700" baseline="0"/>
              <a:t> (</a:t>
            </a:r>
            <a:r>
              <a:rPr lang="en-US" sz="1700"/>
              <a:t>Chapter 10, Mines) Gap Analysis Compliance Score</a:t>
            </a:r>
          </a:p>
        </c:rich>
      </c:tx>
      <c:layout/>
      <c:overlay val="0"/>
    </c:title>
    <c:autoTitleDeleted val="0"/>
    <c:plotArea>
      <c:layout/>
      <c:barChart>
        <c:barDir val="col"/>
        <c:grouping val="clustered"/>
        <c:varyColors val="0"/>
        <c:ser>
          <c:idx val="0"/>
          <c:order val="0"/>
          <c:invertIfNegative val="0"/>
          <c:dPt>
            <c:idx val="7"/>
            <c:invertIfNegative val="0"/>
            <c:bubble3D val="0"/>
            <c:spPr>
              <a:solidFill>
                <a:srgbClr val="FF0000"/>
              </a:solidFill>
            </c:spPr>
            <c:extLst>
              <c:ext xmlns:c16="http://schemas.microsoft.com/office/drawing/2014/chart" uri="{C3380CC4-5D6E-409C-BE32-E72D297353CC}">
                <c16:uniqueId val="{00000001-C8C8-4138-B331-B6445D2B817A}"/>
              </c:ext>
            </c:extLst>
          </c:dPt>
          <c:dPt>
            <c:idx val="19"/>
            <c:invertIfNegative val="0"/>
            <c:bubble3D val="0"/>
            <c:spPr>
              <a:solidFill>
                <a:srgbClr val="FF0000"/>
              </a:solidFill>
            </c:spPr>
            <c:extLst>
              <c:ext xmlns:c16="http://schemas.microsoft.com/office/drawing/2014/chart" uri="{C3380CC4-5D6E-409C-BE32-E72D297353CC}">
                <c16:uniqueId val="{00000003-C8C8-4138-B331-B6445D2B817A}"/>
              </c:ext>
            </c:extLst>
          </c:dPt>
          <c:cat>
            <c:strRef>
              <c:f>'Compliance Summary'!$A$3:$A$10</c:f>
              <c:strCache>
                <c:ptCount val="8"/>
                <c:pt idx="0">
                  <c:v>Part 1, Preliminary</c:v>
                </c:pt>
                <c:pt idx="1">
                  <c:v>Part 2, Managing Risks</c:v>
                </c:pt>
                <c:pt idx="2">
                  <c:v>Part 3, Health Monitoring</c:v>
                </c:pt>
                <c:pt idx="3">
                  <c:v>Part 4, Consultation &amp; Workers Safety Role</c:v>
                </c:pt>
                <c:pt idx="4">
                  <c:v>Part 5, Mine Survey Plans</c:v>
                </c:pt>
                <c:pt idx="5">
                  <c:v>Part 6, Provision of Information to Regulator</c:v>
                </c:pt>
                <c:pt idx="6">
                  <c:v>Part 7, Mine Record</c:v>
                </c:pt>
                <c:pt idx="7">
                  <c:v>Overall Compliance</c:v>
                </c:pt>
              </c:strCache>
            </c:strRef>
          </c:cat>
          <c:val>
            <c:numRef>
              <c:f>'Compliance Summary'!$B$3:$B$10</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C8C8-4138-B331-B6445D2B817A}"/>
            </c:ext>
          </c:extLst>
        </c:ser>
        <c:dLbls>
          <c:showLegendKey val="0"/>
          <c:showVal val="0"/>
          <c:showCatName val="0"/>
          <c:showSerName val="0"/>
          <c:showPercent val="0"/>
          <c:showBubbleSize val="0"/>
        </c:dLbls>
        <c:gapWidth val="150"/>
        <c:axId val="102152064"/>
        <c:axId val="102153600"/>
      </c:barChart>
      <c:catAx>
        <c:axId val="102152064"/>
        <c:scaling>
          <c:orientation val="minMax"/>
        </c:scaling>
        <c:delete val="0"/>
        <c:axPos val="b"/>
        <c:numFmt formatCode="General" sourceLinked="0"/>
        <c:majorTickMark val="out"/>
        <c:minorTickMark val="none"/>
        <c:tickLblPos val="nextTo"/>
        <c:crossAx val="102153600"/>
        <c:crosses val="autoZero"/>
        <c:auto val="1"/>
        <c:lblAlgn val="ctr"/>
        <c:lblOffset val="100"/>
        <c:noMultiLvlLbl val="0"/>
      </c:catAx>
      <c:valAx>
        <c:axId val="102153600"/>
        <c:scaling>
          <c:orientation val="minMax"/>
          <c:max val="1"/>
        </c:scaling>
        <c:delete val="0"/>
        <c:axPos val="l"/>
        <c:majorGridlines/>
        <c:title>
          <c:tx>
            <c:rich>
              <a:bodyPr rot="-5400000" vert="horz"/>
              <a:lstStyle/>
              <a:p>
                <a:pPr>
                  <a:defRPr/>
                </a:pPr>
                <a:r>
                  <a:rPr lang="en-US"/>
                  <a:t>% Compliance</a:t>
                </a:r>
              </a:p>
            </c:rich>
          </c:tx>
          <c:layout/>
          <c:overlay val="0"/>
        </c:title>
        <c:numFmt formatCode="0.0%" sourceLinked="1"/>
        <c:majorTickMark val="out"/>
        <c:minorTickMark val="none"/>
        <c:tickLblPos val="nextTo"/>
        <c:crossAx val="102152064"/>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95250</xdr:colOff>
      <xdr:row>53</xdr:row>
      <xdr:rowOff>76201</xdr:rowOff>
    </xdr:from>
    <xdr:to>
      <xdr:col>1</xdr:col>
      <xdr:colOff>1447800</xdr:colOff>
      <xdr:row>56</xdr:row>
      <xdr:rowOff>1</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20974051"/>
          <a:ext cx="135255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244929</xdr:colOff>
      <xdr:row>0</xdr:row>
      <xdr:rowOff>176894</xdr:rowOff>
    </xdr:from>
    <xdr:to>
      <xdr:col>21</xdr:col>
      <xdr:colOff>317047</xdr:colOff>
      <xdr:row>32</xdr:row>
      <xdr:rowOff>50346</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QOHSC/Document%20Control/External%20Documents/1.%20MAQTOL%20Tools/MAQTOL-009%20WHS%20Regulations%20Chapter%2010%20Mines%20Gap%20Analysis%20Tool%20-%20WEB%20June%202017/Current%20Version/MAQOHSC%20WHSMS%20Gap%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Title Page"/>
      <sheetName val="Model"/>
      <sheetName val="Checklist"/>
      <sheetName val="Assessment"/>
      <sheetName val="Improvement Plan"/>
      <sheetName val="Sheet1"/>
      <sheetName val="Sheet2"/>
    </sheetNames>
    <sheetDataSet>
      <sheetData sheetId="0"/>
      <sheetData sheetId="1"/>
      <sheetData sheetId="2"/>
      <sheetData sheetId="3"/>
      <sheetData sheetId="4"/>
      <sheetData sheetId="5"/>
      <sheetData sheetId="6">
        <row r="1">
          <cell r="A1" t="str">
            <v xml:space="preserve"> - </v>
          </cell>
        </row>
        <row r="2">
          <cell r="A2" t="str">
            <v>Not Implemented</v>
          </cell>
        </row>
        <row r="3">
          <cell r="A3" t="str">
            <v>Part Implemented</v>
          </cell>
        </row>
        <row r="4">
          <cell r="A4" t="str">
            <v>Yes Implemented</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aqohsc.sa.gov.au/" TargetMode="External"/><Relationship Id="rId2" Type="http://schemas.openxmlformats.org/officeDocument/2006/relationships/hyperlink" Target="mailto:maqohsc@sa.gov.au" TargetMode="External"/><Relationship Id="rId1" Type="http://schemas.openxmlformats.org/officeDocument/2006/relationships/hyperlink" Target="http://creativecommons.org/licenses/by-nc/4.0/"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2"/>
  <sheetViews>
    <sheetView tabSelected="1" zoomScale="110" zoomScaleNormal="110" workbookViewId="0">
      <selection activeCell="B2" sqref="B2"/>
    </sheetView>
  </sheetViews>
  <sheetFormatPr defaultColWidth="9.1328125" defaultRowHeight="14.25" x14ac:dyDescent="0.45"/>
  <cols>
    <col min="1" max="1" width="3.3984375" style="35" customWidth="1"/>
    <col min="2" max="2" width="94.86328125" style="35" customWidth="1"/>
    <col min="3" max="3" width="42.59765625" style="35" customWidth="1"/>
    <col min="4" max="16384" width="9.1328125" style="35"/>
  </cols>
  <sheetData>
    <row r="2" spans="2:2" ht="45" x14ac:dyDescent="0.45">
      <c r="B2" s="97" t="s">
        <v>649</v>
      </c>
    </row>
    <row r="3" spans="2:2" s="94" customFormat="1" ht="10.5" customHeight="1" x14ac:dyDescent="0.45">
      <c r="B3" s="97"/>
    </row>
    <row r="4" spans="2:2" s="94" customFormat="1" x14ac:dyDescent="0.45">
      <c r="B4" s="149" t="s">
        <v>648</v>
      </c>
    </row>
    <row r="5" spans="2:2" ht="15.75" customHeight="1" x14ac:dyDescent="0.45"/>
    <row r="6" spans="2:2" ht="21.75" customHeight="1" x14ac:dyDescent="0.45">
      <c r="B6" s="98" t="s">
        <v>589</v>
      </c>
    </row>
    <row r="7" spans="2:2" ht="45.75" customHeight="1" x14ac:dyDescent="0.45">
      <c r="B7" s="100" t="s">
        <v>644</v>
      </c>
    </row>
    <row r="8" spans="2:2" ht="8.25" customHeight="1" x14ac:dyDescent="0.45">
      <c r="B8" s="101"/>
    </row>
    <row r="9" spans="2:2" ht="61.5" customHeight="1" x14ac:dyDescent="0.45">
      <c r="B9" s="100" t="s">
        <v>590</v>
      </c>
    </row>
    <row r="10" spans="2:2" ht="7.5" customHeight="1" x14ac:dyDescent="0.45">
      <c r="B10" s="101" t="s">
        <v>349</v>
      </c>
    </row>
    <row r="11" spans="2:2" ht="61.5" customHeight="1" x14ac:dyDescent="0.45">
      <c r="B11" s="100" t="s">
        <v>591</v>
      </c>
    </row>
    <row r="12" spans="2:2" ht="8.25" customHeight="1" x14ac:dyDescent="0.45">
      <c r="B12" s="101"/>
    </row>
    <row r="13" spans="2:2" ht="60" customHeight="1" x14ac:dyDescent="0.45">
      <c r="B13" s="100" t="s">
        <v>592</v>
      </c>
    </row>
    <row r="14" spans="2:2" ht="5.25" customHeight="1" x14ac:dyDescent="0.45">
      <c r="B14" s="101"/>
    </row>
    <row r="15" spans="2:2" ht="53.65" customHeight="1" x14ac:dyDescent="0.45">
      <c r="B15" s="100" t="s">
        <v>593</v>
      </c>
    </row>
    <row r="16" spans="2:2" ht="21.75" customHeight="1" x14ac:dyDescent="0.45">
      <c r="B16" s="98" t="s">
        <v>594</v>
      </c>
    </row>
    <row r="17" spans="2:3" ht="31.5" customHeight="1" x14ac:dyDescent="0.45">
      <c r="B17" s="100" t="s">
        <v>595</v>
      </c>
    </row>
    <row r="18" spans="2:3" ht="8.25" customHeight="1" x14ac:dyDescent="0.45">
      <c r="B18" s="103" t="s">
        <v>350</v>
      </c>
    </row>
    <row r="19" spans="2:3" ht="65.25" customHeight="1" x14ac:dyDescent="0.45">
      <c r="B19" s="102" t="s">
        <v>596</v>
      </c>
      <c r="C19" s="36"/>
    </row>
    <row r="20" spans="2:3" ht="8.25" customHeight="1" x14ac:dyDescent="0.45">
      <c r="B20" s="103"/>
    </row>
    <row r="21" spans="2:3" ht="151.5" customHeight="1" x14ac:dyDescent="0.45">
      <c r="B21" s="100" t="s">
        <v>597</v>
      </c>
    </row>
    <row r="22" spans="2:3" ht="4.9000000000000004" customHeight="1" x14ac:dyDescent="0.45">
      <c r="B22" s="103" t="s">
        <v>351</v>
      </c>
    </row>
    <row r="23" spans="2:3" ht="14.25" customHeight="1" x14ac:dyDescent="0.45">
      <c r="B23" s="103" t="s">
        <v>598</v>
      </c>
    </row>
    <row r="24" spans="2:3" ht="4.5" customHeight="1" x14ac:dyDescent="0.45">
      <c r="B24" s="103"/>
    </row>
    <row r="25" spans="2:3" ht="15.75" customHeight="1" x14ac:dyDescent="0.45">
      <c r="B25" s="104" t="s">
        <v>599</v>
      </c>
    </row>
    <row r="26" spans="2:3" ht="4.5" customHeight="1" x14ac:dyDescent="0.45">
      <c r="B26" s="103"/>
    </row>
    <row r="27" spans="2:3" ht="18" customHeight="1" x14ac:dyDescent="0.45">
      <c r="B27" s="103" t="s">
        <v>600</v>
      </c>
    </row>
    <row r="28" spans="2:3" ht="4.5" customHeight="1" x14ac:dyDescent="0.45">
      <c r="B28" s="103"/>
    </row>
    <row r="29" spans="2:3" ht="18" customHeight="1" x14ac:dyDescent="0.45">
      <c r="B29" s="103" t="s">
        <v>601</v>
      </c>
    </row>
    <row r="30" spans="2:3" ht="4.5" customHeight="1" x14ac:dyDescent="0.45">
      <c r="B30" s="103"/>
    </row>
    <row r="31" spans="2:3" ht="18" customHeight="1" x14ac:dyDescent="0.45">
      <c r="B31" s="103" t="s">
        <v>602</v>
      </c>
    </row>
    <row r="32" spans="2:3" x14ac:dyDescent="0.45">
      <c r="B32" s="103"/>
    </row>
    <row r="33" spans="2:2" ht="24" customHeight="1" x14ac:dyDescent="0.45">
      <c r="B33" s="98" t="s">
        <v>603</v>
      </c>
    </row>
    <row r="34" spans="2:2" ht="201.75" customHeight="1" x14ac:dyDescent="0.45">
      <c r="B34" s="100" t="s">
        <v>645</v>
      </c>
    </row>
    <row r="35" spans="2:2" ht="113.25" customHeight="1" x14ac:dyDescent="0.45">
      <c r="B35" s="100" t="s">
        <v>604</v>
      </c>
    </row>
    <row r="36" spans="2:2" ht="24" customHeight="1" x14ac:dyDescent="0.45">
      <c r="B36" s="98" t="s">
        <v>605</v>
      </c>
    </row>
    <row r="37" spans="2:2" ht="107.25" customHeight="1" x14ac:dyDescent="0.45">
      <c r="B37" s="100" t="s">
        <v>646</v>
      </c>
    </row>
    <row r="38" spans="2:2" ht="9.75" customHeight="1" x14ac:dyDescent="0.45">
      <c r="B38" s="94"/>
    </row>
    <row r="39" spans="2:2" ht="23.25" customHeight="1" x14ac:dyDescent="0.45">
      <c r="B39" s="98" t="s">
        <v>606</v>
      </c>
    </row>
    <row r="40" spans="2:2" ht="76.5" customHeight="1" x14ac:dyDescent="0.45">
      <c r="B40" s="100" t="s">
        <v>607</v>
      </c>
    </row>
    <row r="41" spans="2:2" ht="12" customHeight="1" x14ac:dyDescent="0.45">
      <c r="B41" s="100"/>
    </row>
    <row r="42" spans="2:2" ht="41.25" customHeight="1" x14ac:dyDescent="0.45">
      <c r="B42" s="98" t="s">
        <v>608</v>
      </c>
    </row>
    <row r="43" spans="2:2" ht="20.25" customHeight="1" x14ac:dyDescent="0.45">
      <c r="B43" s="107" t="s">
        <v>609</v>
      </c>
    </row>
    <row r="44" spans="2:2" ht="33" customHeight="1" x14ac:dyDescent="0.45">
      <c r="B44" s="103" t="s">
        <v>610</v>
      </c>
    </row>
    <row r="45" spans="2:2" x14ac:dyDescent="0.45">
      <c r="B45" s="95"/>
    </row>
    <row r="46" spans="2:2" ht="22.5" customHeight="1" x14ac:dyDescent="0.45">
      <c r="B46" s="98" t="s">
        <v>363</v>
      </c>
    </row>
    <row r="47" spans="2:2" ht="63" customHeight="1" x14ac:dyDescent="0.45">
      <c r="B47" s="100" t="s">
        <v>611</v>
      </c>
    </row>
    <row r="48" spans="2:2" ht="32.25" customHeight="1" x14ac:dyDescent="0.45">
      <c r="B48" s="103" t="s">
        <v>352</v>
      </c>
    </row>
    <row r="49" spans="2:2" ht="48" customHeight="1" x14ac:dyDescent="0.45">
      <c r="B49" s="100" t="s">
        <v>612</v>
      </c>
    </row>
    <row r="50" spans="2:2" ht="46.5" customHeight="1" x14ac:dyDescent="0.45">
      <c r="B50" s="100" t="s">
        <v>613</v>
      </c>
    </row>
    <row r="51" spans="2:2" ht="27.75" x14ac:dyDescent="0.45">
      <c r="B51" s="102" t="s">
        <v>353</v>
      </c>
    </row>
    <row r="52" spans="2:2" x14ac:dyDescent="0.45">
      <c r="B52" s="101"/>
    </row>
    <row r="53" spans="2:2" ht="17.649999999999999" x14ac:dyDescent="0.45">
      <c r="B53" s="99" t="s">
        <v>614</v>
      </c>
    </row>
    <row r="54" spans="2:2" x14ac:dyDescent="0.45">
      <c r="B54" s="103" t="s">
        <v>581</v>
      </c>
    </row>
    <row r="55" spans="2:2" x14ac:dyDescent="0.45">
      <c r="B55" s="96"/>
    </row>
    <row r="56" spans="2:2" x14ac:dyDescent="0.45">
      <c r="B56" s="106"/>
    </row>
    <row r="57" spans="2:2" x14ac:dyDescent="0.45">
      <c r="B57" s="105" t="s">
        <v>582</v>
      </c>
    </row>
    <row r="58" spans="2:2" x14ac:dyDescent="0.45">
      <c r="B58" s="108" t="s">
        <v>615</v>
      </c>
    </row>
    <row r="59" spans="2:2" x14ac:dyDescent="0.45">
      <c r="B59" s="109" t="s">
        <v>583</v>
      </c>
    </row>
    <row r="60" spans="2:2" ht="40.5" x14ac:dyDescent="0.45">
      <c r="B60" s="103" t="s">
        <v>616</v>
      </c>
    </row>
    <row r="61" spans="2:2" x14ac:dyDescent="0.45">
      <c r="B61" s="101"/>
    </row>
    <row r="62" spans="2:2" x14ac:dyDescent="0.45">
      <c r="B62" s="105" t="s">
        <v>588</v>
      </c>
    </row>
    <row r="63" spans="2:2" x14ac:dyDescent="0.45">
      <c r="B63" s="101"/>
    </row>
    <row r="64" spans="2:2" ht="17.649999999999999" x14ac:dyDescent="0.45">
      <c r="B64" s="98" t="s">
        <v>617</v>
      </c>
    </row>
    <row r="65" spans="2:2" x14ac:dyDescent="0.45">
      <c r="B65" s="103" t="s">
        <v>584</v>
      </c>
    </row>
    <row r="66" spans="2:2" x14ac:dyDescent="0.45">
      <c r="B66" s="103" t="s">
        <v>622</v>
      </c>
    </row>
    <row r="67" spans="2:2" x14ac:dyDescent="0.45">
      <c r="B67" s="103" t="s">
        <v>623</v>
      </c>
    </row>
    <row r="68" spans="2:2" x14ac:dyDescent="0.45">
      <c r="B68" s="103" t="s">
        <v>624</v>
      </c>
    </row>
    <row r="69" spans="2:2" x14ac:dyDescent="0.45">
      <c r="B69" s="103" t="s">
        <v>585</v>
      </c>
    </row>
    <row r="70" spans="2:2" x14ac:dyDescent="0.45">
      <c r="B70" s="109" t="s">
        <v>586</v>
      </c>
    </row>
    <row r="71" spans="2:2" x14ac:dyDescent="0.45">
      <c r="B71" s="109" t="s">
        <v>587</v>
      </c>
    </row>
    <row r="72" spans="2:2" x14ac:dyDescent="0.45">
      <c r="B72" s="101"/>
    </row>
  </sheetData>
  <hyperlinks>
    <hyperlink ref="B59" r:id="rId1" display="http://creativecommons.org/licenses/by-nc/4.0/"/>
    <hyperlink ref="B70" r:id="rId2" display="mailto:maqohsc@sa.gov.au"/>
    <hyperlink ref="B71" r:id="rId3" display="http://www.maqohsc.sa.gov.au/"/>
  </hyperlinks>
  <pageMargins left="0.70866141732283472" right="0.70866141732283472" top="0.74803149606299213" bottom="0.74803149606299213" header="0.31496062992125984" footer="0.31496062992125984"/>
  <pageSetup paperSize="9" orientation="portrait" r:id="rId4"/>
  <headerFooter>
    <oddFooter>&amp;L&amp;"Arial,Regular"&amp;10SA Work Health and Safety Regulations 2012 Chapter 10 Mines Gap Analysis Tool&amp;R&amp;"Arial,Regular"&amp;10&amp;P</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zoomScale="90" zoomScaleNormal="90" workbookViewId="0">
      <selection activeCell="A25" sqref="A25"/>
    </sheetView>
  </sheetViews>
  <sheetFormatPr defaultRowHeight="14.25" x14ac:dyDescent="0.45"/>
  <cols>
    <col min="1" max="1" width="44.73046875" customWidth="1"/>
    <col min="2" max="2" width="15.59765625" customWidth="1"/>
    <col min="3" max="3" width="19.265625" customWidth="1"/>
  </cols>
  <sheetData>
    <row r="1" spans="1:2" ht="14.65" thickBot="1" x14ac:dyDescent="0.5"/>
    <row r="2" spans="1:2" ht="42.75" customHeight="1" thickBot="1" x14ac:dyDescent="0.5">
      <c r="A2" s="75" t="s">
        <v>619</v>
      </c>
      <c r="B2" s="76" t="s">
        <v>572</v>
      </c>
    </row>
    <row r="3" spans="1:2" ht="26.25" customHeight="1" x14ac:dyDescent="0.45">
      <c r="A3" s="74" t="s">
        <v>37</v>
      </c>
      <c r="B3" s="78">
        <f>VALUE('Gap Analysis Tool'!E251)</f>
        <v>0</v>
      </c>
    </row>
    <row r="4" spans="1:2" ht="26.25" customHeight="1" x14ac:dyDescent="0.45">
      <c r="A4" s="74" t="s">
        <v>575</v>
      </c>
      <c r="B4" s="78">
        <f>VALUE('Gap Analysis Tool'!E252)</f>
        <v>0</v>
      </c>
    </row>
    <row r="5" spans="1:2" ht="26.25" customHeight="1" x14ac:dyDescent="0.45">
      <c r="A5" s="74" t="s">
        <v>257</v>
      </c>
      <c r="B5" s="78">
        <f>VALUE('Gap Analysis Tool'!E253)</f>
        <v>0</v>
      </c>
    </row>
    <row r="6" spans="1:2" ht="26.25" customHeight="1" x14ac:dyDescent="0.45">
      <c r="A6" s="74" t="s">
        <v>576</v>
      </c>
      <c r="B6" s="78">
        <f>VALUE('Gap Analysis Tool'!E254)</f>
        <v>0</v>
      </c>
    </row>
    <row r="7" spans="1:2" ht="26.25" customHeight="1" x14ac:dyDescent="0.45">
      <c r="A7" s="74" t="s">
        <v>310</v>
      </c>
      <c r="B7" s="78">
        <f>VALUE('Gap Analysis Tool'!E255)</f>
        <v>0</v>
      </c>
    </row>
    <row r="8" spans="1:2" ht="26.25" customHeight="1" x14ac:dyDescent="0.45">
      <c r="A8" s="74" t="s">
        <v>577</v>
      </c>
      <c r="B8" s="78">
        <f>VALUE('Gap Analysis Tool'!E256)</f>
        <v>0</v>
      </c>
    </row>
    <row r="9" spans="1:2" ht="26.25" customHeight="1" thickBot="1" x14ac:dyDescent="0.5">
      <c r="A9" s="74" t="s">
        <v>334</v>
      </c>
      <c r="B9" s="78">
        <f>VALUE('Gap Analysis Tool'!E257)</f>
        <v>0</v>
      </c>
    </row>
    <row r="10" spans="1:2" ht="30" customHeight="1" thickBot="1" x14ac:dyDescent="0.5">
      <c r="A10" s="77" t="s">
        <v>573</v>
      </c>
      <c r="B10" s="79">
        <f>AVERAGE(B3:B9)</f>
        <v>0</v>
      </c>
    </row>
  </sheetData>
  <pageMargins left="0.70866141732283472" right="0.70866141732283472" top="0.74803149606299213" bottom="0.74803149606299213" header="0.31496062992125984" footer="0.31496062992125984"/>
  <pageSetup paperSize="9" scale="50" fitToHeight="0" orientation="landscape" r:id="rId1"/>
  <headerFooter>
    <oddHeader>&amp;C&amp;"Arial,Bold"&amp;12SA Work Health and Safety Regulations 2012 (Chapter 10, Mines) Gap Analysis Compliance Summary</oddHeader>
    <oddFooter>&amp;C&amp;N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58"/>
  <sheetViews>
    <sheetView view="pageBreakPreview" topLeftCell="A171" zoomScaleNormal="100" zoomScaleSheetLayoutView="100" workbookViewId="0">
      <selection activeCell="E175" sqref="E175"/>
    </sheetView>
  </sheetViews>
  <sheetFormatPr defaultColWidth="8.73046875" defaultRowHeight="13.5" x14ac:dyDescent="0.35"/>
  <cols>
    <col min="1" max="1" width="2.59765625" style="1" customWidth="1"/>
    <col min="2" max="2" width="10.86328125" style="4" customWidth="1"/>
    <col min="3" max="3" width="30.73046875" style="7" customWidth="1"/>
    <col min="4" max="4" width="77" style="3" customWidth="1"/>
    <col min="5" max="5" width="41.59765625" style="2" customWidth="1"/>
    <col min="6" max="6" width="35.265625" style="2" customWidth="1"/>
    <col min="7" max="7" width="11.59765625" style="2" customWidth="1"/>
    <col min="8" max="8" width="34.1328125" style="2" customWidth="1"/>
    <col min="9" max="9" width="2.73046875" style="2" customWidth="1"/>
    <col min="10" max="13" width="8.73046875" style="1" hidden="1" customWidth="1"/>
    <col min="14" max="14" width="0" style="1" hidden="1" customWidth="1"/>
    <col min="15" max="16384" width="8.73046875" style="1"/>
  </cols>
  <sheetData>
    <row r="1" spans="2:13" ht="39.75" customHeight="1" thickBot="1" x14ac:dyDescent="0.4">
      <c r="B1" s="125" t="s">
        <v>650</v>
      </c>
      <c r="C1" s="125"/>
      <c r="D1" s="125"/>
      <c r="E1" s="125"/>
      <c r="F1" s="125"/>
      <c r="G1" s="125"/>
      <c r="H1" s="125"/>
      <c r="I1" s="73"/>
    </row>
    <row r="2" spans="2:13" ht="26.45" customHeight="1" thickBot="1" x14ac:dyDescent="0.4">
      <c r="B2" s="12" t="s">
        <v>22</v>
      </c>
      <c r="C2" s="13" t="s">
        <v>28</v>
      </c>
      <c r="D2" s="13" t="s">
        <v>0</v>
      </c>
      <c r="E2" s="13" t="s">
        <v>578</v>
      </c>
      <c r="F2" s="13" t="s">
        <v>574</v>
      </c>
      <c r="G2" s="13" t="s">
        <v>561</v>
      </c>
      <c r="H2" s="61"/>
      <c r="I2" s="80"/>
      <c r="K2" s="53" t="s">
        <v>32</v>
      </c>
    </row>
    <row r="3" spans="2:13" ht="25.15" customHeight="1" thickBot="1" x14ac:dyDescent="0.4">
      <c r="B3" s="126" t="s">
        <v>36</v>
      </c>
      <c r="C3" s="127"/>
      <c r="D3" s="127"/>
      <c r="E3" s="127"/>
      <c r="F3" s="127"/>
      <c r="G3" s="127"/>
      <c r="H3" s="128"/>
      <c r="I3" s="81"/>
      <c r="K3" s="53">
        <v>0</v>
      </c>
    </row>
    <row r="4" spans="2:13" ht="26.65" thickBot="1" x14ac:dyDescent="0.4">
      <c r="B4" s="19" t="s">
        <v>37</v>
      </c>
      <c r="C4" s="20"/>
      <c r="D4" s="20"/>
      <c r="E4" s="117" t="s">
        <v>31</v>
      </c>
      <c r="F4" s="117" t="s">
        <v>30</v>
      </c>
      <c r="G4" s="118" t="s">
        <v>29</v>
      </c>
      <c r="H4" s="119" t="s">
        <v>33</v>
      </c>
      <c r="I4" s="82"/>
      <c r="K4" s="53">
        <v>1</v>
      </c>
    </row>
    <row r="5" spans="2:13" ht="21" customHeight="1" x14ac:dyDescent="0.35">
      <c r="B5" s="29">
        <v>609</v>
      </c>
      <c r="C5" s="9" t="s">
        <v>1</v>
      </c>
      <c r="D5" s="48" t="s">
        <v>34</v>
      </c>
      <c r="E5" s="62"/>
      <c r="F5" s="62"/>
      <c r="G5" s="16"/>
      <c r="H5" s="120"/>
      <c r="I5" s="83"/>
      <c r="J5" s="1" t="s">
        <v>368</v>
      </c>
      <c r="K5" s="86">
        <v>2</v>
      </c>
      <c r="L5" s="1">
        <f t="shared" ref="L5:L10" si="0">IF(G5="N/A",0,IF(G5="N/A",M5,((IF(J5="Low",1,IF(J5="Med",2,IF(J5="High",3,0)))*G5))))</f>
        <v>0</v>
      </c>
      <c r="M5" s="1">
        <f t="shared" ref="M5:M10" si="1">IF(G5="N/A",0,((IF(J5="Low",1,IF(J5="Med",2,IF(J5="High",3,0)))*2)))</f>
        <v>2</v>
      </c>
    </row>
    <row r="6" spans="2:13" ht="21" customHeight="1" x14ac:dyDescent="0.35">
      <c r="B6" s="30">
        <v>610</v>
      </c>
      <c r="C6" s="8" t="s">
        <v>2</v>
      </c>
      <c r="D6" s="48" t="s">
        <v>34</v>
      </c>
      <c r="E6" s="62"/>
      <c r="F6" s="63"/>
      <c r="G6" s="16"/>
      <c r="H6" s="121"/>
      <c r="I6" s="83"/>
      <c r="J6" s="1" t="s">
        <v>368</v>
      </c>
      <c r="L6" s="1">
        <f t="shared" si="0"/>
        <v>0</v>
      </c>
      <c r="M6" s="1">
        <f t="shared" si="1"/>
        <v>2</v>
      </c>
    </row>
    <row r="7" spans="2:13" ht="21" customHeight="1" x14ac:dyDescent="0.35">
      <c r="B7" s="30">
        <v>611</v>
      </c>
      <c r="C7" s="8" t="s">
        <v>3</v>
      </c>
      <c r="D7" s="48" t="s">
        <v>34</v>
      </c>
      <c r="E7" s="62"/>
      <c r="F7" s="63"/>
      <c r="G7" s="16"/>
      <c r="H7" s="121"/>
      <c r="I7" s="83"/>
      <c r="J7" s="1" t="s">
        <v>368</v>
      </c>
      <c r="L7" s="1">
        <f t="shared" si="0"/>
        <v>0</v>
      </c>
      <c r="M7" s="1">
        <f t="shared" si="1"/>
        <v>2</v>
      </c>
    </row>
    <row r="8" spans="2:13" ht="21" customHeight="1" x14ac:dyDescent="0.35">
      <c r="B8" s="30">
        <v>612</v>
      </c>
      <c r="C8" s="8" t="s">
        <v>7</v>
      </c>
      <c r="D8" s="48" t="s">
        <v>34</v>
      </c>
      <c r="E8" s="62"/>
      <c r="F8" s="63"/>
      <c r="G8" s="16"/>
      <c r="H8" s="121"/>
      <c r="I8" s="83"/>
      <c r="J8" s="1" t="s">
        <v>368</v>
      </c>
      <c r="L8" s="1">
        <f t="shared" si="0"/>
        <v>0</v>
      </c>
      <c r="M8" s="1">
        <f t="shared" si="1"/>
        <v>2</v>
      </c>
    </row>
    <row r="9" spans="2:13" ht="21" customHeight="1" x14ac:dyDescent="0.35">
      <c r="B9" s="30">
        <v>613</v>
      </c>
      <c r="C9" s="8" t="s">
        <v>4</v>
      </c>
      <c r="D9" s="48" t="s">
        <v>34</v>
      </c>
      <c r="E9" s="62"/>
      <c r="F9" s="63"/>
      <c r="G9" s="16"/>
      <c r="H9" s="121"/>
      <c r="I9" s="83"/>
      <c r="J9" s="1" t="s">
        <v>368</v>
      </c>
      <c r="L9" s="1">
        <f t="shared" si="0"/>
        <v>0</v>
      </c>
      <c r="M9" s="1">
        <f t="shared" si="1"/>
        <v>2</v>
      </c>
    </row>
    <row r="10" spans="2:13" ht="21" customHeight="1" x14ac:dyDescent="0.35">
      <c r="B10" s="30">
        <v>614</v>
      </c>
      <c r="C10" s="8" t="s">
        <v>5</v>
      </c>
      <c r="D10" s="48" t="s">
        <v>34</v>
      </c>
      <c r="E10" s="62"/>
      <c r="F10" s="63"/>
      <c r="G10" s="16"/>
      <c r="H10" s="121"/>
      <c r="I10" s="83"/>
      <c r="J10" s="1" t="s">
        <v>368</v>
      </c>
      <c r="L10" s="1">
        <f t="shared" si="0"/>
        <v>0</v>
      </c>
      <c r="M10" s="1">
        <f t="shared" si="1"/>
        <v>2</v>
      </c>
    </row>
    <row r="11" spans="2:13" ht="153" x14ac:dyDescent="0.35">
      <c r="B11" s="30">
        <v>615</v>
      </c>
      <c r="C11" s="8" t="s">
        <v>6</v>
      </c>
      <c r="D11" s="115" t="s">
        <v>647</v>
      </c>
      <c r="E11" s="27"/>
      <c r="F11" s="27"/>
      <c r="G11" s="16"/>
      <c r="H11" s="121"/>
      <c r="I11" s="83"/>
      <c r="J11" s="1" t="s">
        <v>368</v>
      </c>
      <c r="L11" s="1">
        <f t="shared" ref="L11:L20" si="2">IF(G11="N/A",0,IF(G11="N/A",M11,((IF(J11="Low",1,IF(J11="Med",2,IF(J11="High",3,0)))*G11))))</f>
        <v>0</v>
      </c>
      <c r="M11" s="1">
        <f t="shared" ref="M11:M20" si="3">IF(G11="N/A",0,((IF(J11="Low",1,IF(J11="Med",2,IF(J11="High",3,0)))*2)))</f>
        <v>2</v>
      </c>
    </row>
    <row r="12" spans="2:13" ht="51" x14ac:dyDescent="0.35">
      <c r="B12" s="30" t="s">
        <v>625</v>
      </c>
      <c r="C12" s="8" t="s">
        <v>626</v>
      </c>
      <c r="D12" s="110" t="s">
        <v>639</v>
      </c>
      <c r="E12" s="111"/>
      <c r="F12" s="27"/>
      <c r="G12" s="16"/>
      <c r="H12" s="121"/>
      <c r="I12" s="83"/>
      <c r="J12" s="1" t="s">
        <v>368</v>
      </c>
      <c r="L12" s="1">
        <f t="shared" si="2"/>
        <v>0</v>
      </c>
      <c r="M12" s="1">
        <f t="shared" si="3"/>
        <v>2</v>
      </c>
    </row>
    <row r="13" spans="2:13" ht="30" customHeight="1" x14ac:dyDescent="0.35">
      <c r="B13" s="30"/>
      <c r="C13" s="8"/>
      <c r="D13" s="115" t="s">
        <v>634</v>
      </c>
      <c r="E13" s="112"/>
      <c r="F13" s="27"/>
      <c r="G13" s="16"/>
      <c r="H13" s="121"/>
      <c r="I13" s="83"/>
      <c r="J13" s="1" t="s">
        <v>368</v>
      </c>
      <c r="L13" s="1">
        <f t="shared" si="2"/>
        <v>0</v>
      </c>
      <c r="M13" s="1">
        <f t="shared" si="3"/>
        <v>2</v>
      </c>
    </row>
    <row r="14" spans="2:13" ht="38.25" x14ac:dyDescent="0.35">
      <c r="B14" s="30"/>
      <c r="C14" s="8"/>
      <c r="D14" s="111" t="s">
        <v>633</v>
      </c>
      <c r="E14" s="112"/>
      <c r="F14" s="27"/>
      <c r="G14" s="16"/>
      <c r="H14" s="121"/>
      <c r="I14" s="83"/>
      <c r="J14" s="1" t="s">
        <v>368</v>
      </c>
      <c r="L14" s="1">
        <f t="shared" si="2"/>
        <v>0</v>
      </c>
      <c r="M14" s="1">
        <f t="shared" si="3"/>
        <v>2</v>
      </c>
    </row>
    <row r="15" spans="2:13" ht="76.5" x14ac:dyDescent="0.35">
      <c r="B15" s="30"/>
      <c r="C15" s="8"/>
      <c r="D15" s="110" t="s">
        <v>638</v>
      </c>
      <c r="E15" s="112"/>
      <c r="F15" s="27"/>
      <c r="G15" s="16"/>
      <c r="H15" s="121"/>
      <c r="I15" s="83"/>
      <c r="J15" s="1" t="s">
        <v>368</v>
      </c>
      <c r="L15" s="1">
        <f t="shared" si="2"/>
        <v>0</v>
      </c>
      <c r="M15" s="1">
        <f t="shared" si="3"/>
        <v>2</v>
      </c>
    </row>
    <row r="16" spans="2:13" ht="103.9" customHeight="1" x14ac:dyDescent="0.35">
      <c r="B16" s="30"/>
      <c r="C16" s="8"/>
      <c r="D16" s="110" t="s">
        <v>635</v>
      </c>
      <c r="E16" s="112"/>
      <c r="F16" s="27"/>
      <c r="G16" s="16"/>
      <c r="H16" s="121"/>
      <c r="I16" s="83"/>
      <c r="J16" s="1" t="s">
        <v>368</v>
      </c>
      <c r="L16" s="1">
        <f t="shared" si="2"/>
        <v>0</v>
      </c>
      <c r="M16" s="1">
        <f t="shared" si="3"/>
        <v>2</v>
      </c>
    </row>
    <row r="17" spans="2:20" ht="89.65" customHeight="1" x14ac:dyDescent="0.35">
      <c r="B17" s="30"/>
      <c r="C17" s="8"/>
      <c r="D17" s="110" t="s">
        <v>636</v>
      </c>
      <c r="E17" s="112"/>
      <c r="F17" s="27"/>
      <c r="G17" s="16"/>
      <c r="H17" s="121"/>
      <c r="I17" s="83"/>
      <c r="J17" s="1" t="s">
        <v>368</v>
      </c>
      <c r="L17" s="1">
        <f t="shared" si="2"/>
        <v>0</v>
      </c>
      <c r="M17" s="1">
        <f t="shared" si="3"/>
        <v>2</v>
      </c>
    </row>
    <row r="18" spans="2:20" ht="77.25" customHeight="1" x14ac:dyDescent="0.35">
      <c r="B18" s="30"/>
      <c r="C18" s="8"/>
      <c r="D18" s="110" t="s">
        <v>627</v>
      </c>
      <c r="E18" s="112"/>
      <c r="F18" s="27"/>
      <c r="G18" s="16"/>
      <c r="H18" s="121"/>
      <c r="I18" s="83"/>
      <c r="J18" s="1" t="s">
        <v>368</v>
      </c>
      <c r="L18" s="1">
        <f t="shared" si="2"/>
        <v>0</v>
      </c>
      <c r="M18" s="1">
        <f t="shared" si="3"/>
        <v>2</v>
      </c>
    </row>
    <row r="19" spans="2:20" ht="153.75" customHeight="1" x14ac:dyDescent="0.35">
      <c r="B19" s="30"/>
      <c r="C19" s="8" t="s">
        <v>637</v>
      </c>
      <c r="D19" s="110" t="s">
        <v>640</v>
      </c>
      <c r="E19" s="112"/>
      <c r="F19" s="27"/>
      <c r="G19" s="16"/>
      <c r="H19" s="121"/>
      <c r="I19" s="83"/>
      <c r="J19" s="1" t="s">
        <v>368</v>
      </c>
      <c r="L19" s="1">
        <f t="shared" si="2"/>
        <v>0</v>
      </c>
      <c r="M19" s="1">
        <f t="shared" si="3"/>
        <v>2</v>
      </c>
    </row>
    <row r="20" spans="2:20" ht="27.4" thickBot="1" x14ac:dyDescent="0.4">
      <c r="B20" s="30">
        <v>616</v>
      </c>
      <c r="C20" s="8" t="s">
        <v>23</v>
      </c>
      <c r="D20" s="48" t="s">
        <v>26</v>
      </c>
      <c r="E20" s="27"/>
      <c r="F20" s="27"/>
      <c r="G20" s="16"/>
      <c r="H20" s="121"/>
      <c r="I20" s="83"/>
      <c r="J20" s="1" t="s">
        <v>368</v>
      </c>
      <c r="L20" s="1">
        <f t="shared" si="2"/>
        <v>0</v>
      </c>
      <c r="M20" s="1">
        <f t="shared" si="3"/>
        <v>2</v>
      </c>
    </row>
    <row r="21" spans="2:20" ht="27" customHeight="1" thickBot="1" x14ac:dyDescent="0.5">
      <c r="B21" s="6" t="s">
        <v>8</v>
      </c>
      <c r="C21" s="10"/>
      <c r="D21" s="129"/>
      <c r="E21" s="130"/>
      <c r="F21" s="130"/>
      <c r="G21" s="130"/>
      <c r="H21" s="131"/>
      <c r="I21" s="85"/>
    </row>
    <row r="22" spans="2:20" ht="25.15" customHeight="1" thickBot="1" x14ac:dyDescent="0.4">
      <c r="B22" s="122" t="s">
        <v>24</v>
      </c>
      <c r="C22" s="123"/>
      <c r="D22" s="123"/>
      <c r="E22" s="123"/>
      <c r="F22" s="123"/>
      <c r="G22" s="123"/>
      <c r="H22" s="124"/>
      <c r="I22" s="84"/>
    </row>
    <row r="23" spans="2:20" ht="26.65" thickBot="1" x14ac:dyDescent="0.4">
      <c r="B23" s="122" t="s">
        <v>25</v>
      </c>
      <c r="C23" s="123"/>
      <c r="D23" s="123"/>
      <c r="E23" s="118" t="s">
        <v>31</v>
      </c>
      <c r="F23" s="118" t="s">
        <v>30</v>
      </c>
      <c r="G23" s="118" t="s">
        <v>29</v>
      </c>
      <c r="H23" s="119" t="s">
        <v>579</v>
      </c>
      <c r="I23" s="82"/>
    </row>
    <row r="24" spans="2:20" ht="27" x14ac:dyDescent="0.35">
      <c r="B24" s="29">
        <v>617</v>
      </c>
      <c r="C24" s="9" t="s">
        <v>27</v>
      </c>
      <c r="D24" s="28" t="s">
        <v>38</v>
      </c>
      <c r="E24" s="62"/>
      <c r="F24" s="62"/>
      <c r="G24" s="16"/>
      <c r="H24" s="114"/>
      <c r="I24" s="83"/>
      <c r="J24" s="1" t="s">
        <v>368</v>
      </c>
      <c r="L24" s="1">
        <f t="shared" ref="L24:L31" si="4">IF(G24="N/A",0,IF(G24="N/A",M24,((IF(J24="Low",1,IF(J24="Med",2,IF(J24="High",3,0)))*G24))))</f>
        <v>0</v>
      </c>
      <c r="M24" s="1">
        <f t="shared" ref="M24:M31" si="5">IF(G24="N/A",0,((IF(J24="Low",1,IF(J24="Med",2,IF(J24="High",3,0)))*2)))</f>
        <v>2</v>
      </c>
      <c r="T24" s="11"/>
    </row>
    <row r="25" spans="2:20" ht="51" x14ac:dyDescent="0.35">
      <c r="B25" s="29"/>
      <c r="C25" s="9"/>
      <c r="D25" s="28" t="s">
        <v>39</v>
      </c>
      <c r="E25" s="62"/>
      <c r="F25" s="62"/>
      <c r="G25" s="16"/>
      <c r="H25" s="114"/>
      <c r="I25" s="83"/>
      <c r="J25" s="1" t="s">
        <v>368</v>
      </c>
      <c r="L25" s="1">
        <f t="shared" si="4"/>
        <v>0</v>
      </c>
      <c r="M25" s="1">
        <f t="shared" si="5"/>
        <v>2</v>
      </c>
      <c r="T25" s="11"/>
    </row>
    <row r="26" spans="2:20" ht="89.25" x14ac:dyDescent="0.35">
      <c r="B26" s="30">
        <v>618</v>
      </c>
      <c r="C26" s="8" t="s">
        <v>35</v>
      </c>
      <c r="D26" s="26" t="s">
        <v>40</v>
      </c>
      <c r="E26" s="27"/>
      <c r="F26" s="27"/>
      <c r="G26" s="16"/>
      <c r="H26" s="113"/>
      <c r="I26" s="83"/>
      <c r="J26" s="1" t="s">
        <v>368</v>
      </c>
      <c r="L26" s="1">
        <f t="shared" si="4"/>
        <v>0</v>
      </c>
      <c r="M26" s="1">
        <f t="shared" si="5"/>
        <v>2</v>
      </c>
    </row>
    <row r="27" spans="2:20" ht="63.75" x14ac:dyDescent="0.35">
      <c r="B27" s="30"/>
      <c r="C27" s="8"/>
      <c r="D27" s="26" t="s">
        <v>346</v>
      </c>
      <c r="E27" s="27"/>
      <c r="F27" s="27"/>
      <c r="G27" s="16"/>
      <c r="H27" s="113"/>
      <c r="I27" s="83"/>
      <c r="J27" s="1" t="s">
        <v>368</v>
      </c>
      <c r="L27" s="1">
        <f t="shared" si="4"/>
        <v>0</v>
      </c>
      <c r="M27" s="1">
        <f t="shared" si="5"/>
        <v>2</v>
      </c>
    </row>
    <row r="28" spans="2:20" ht="51" x14ac:dyDescent="0.35">
      <c r="B28" s="30">
        <v>619</v>
      </c>
      <c r="C28" s="34" t="s">
        <v>41</v>
      </c>
      <c r="D28" s="26" t="s">
        <v>42</v>
      </c>
      <c r="E28" s="27"/>
      <c r="F28" s="27"/>
      <c r="G28" s="16"/>
      <c r="H28" s="113"/>
      <c r="I28" s="83"/>
      <c r="J28" s="1" t="s">
        <v>368</v>
      </c>
      <c r="L28" s="1">
        <f t="shared" si="4"/>
        <v>0</v>
      </c>
      <c r="M28" s="1">
        <f t="shared" si="5"/>
        <v>2</v>
      </c>
    </row>
    <row r="29" spans="2:20" ht="63.75" x14ac:dyDescent="0.35">
      <c r="B29" s="30"/>
      <c r="C29" s="8"/>
      <c r="D29" s="26" t="s">
        <v>43</v>
      </c>
      <c r="E29" s="27"/>
      <c r="F29" s="27"/>
      <c r="G29" s="16"/>
      <c r="H29" s="113"/>
      <c r="I29" s="83"/>
      <c r="J29" s="1" t="s">
        <v>368</v>
      </c>
      <c r="L29" s="1">
        <f t="shared" si="4"/>
        <v>0</v>
      </c>
      <c r="M29" s="1">
        <f t="shared" si="5"/>
        <v>2</v>
      </c>
    </row>
    <row r="30" spans="2:20" ht="54" x14ac:dyDescent="0.35">
      <c r="B30" s="30">
        <v>620</v>
      </c>
      <c r="C30" s="34" t="s">
        <v>560</v>
      </c>
      <c r="D30" s="26" t="s">
        <v>44</v>
      </c>
      <c r="E30" s="27"/>
      <c r="F30" s="27"/>
      <c r="G30" s="16"/>
      <c r="H30" s="113"/>
      <c r="I30" s="83"/>
      <c r="J30" s="1" t="s">
        <v>368</v>
      </c>
      <c r="L30" s="1">
        <f t="shared" si="4"/>
        <v>0</v>
      </c>
      <c r="M30" s="1">
        <f t="shared" si="5"/>
        <v>2</v>
      </c>
    </row>
    <row r="31" spans="2:20" ht="51.4" thickBot="1" x14ac:dyDescent="0.4">
      <c r="B31" s="30"/>
      <c r="C31" s="8"/>
      <c r="D31" s="26" t="s">
        <v>45</v>
      </c>
      <c r="E31" s="27"/>
      <c r="F31" s="27"/>
      <c r="G31" s="16"/>
      <c r="H31" s="113"/>
      <c r="I31" s="83"/>
      <c r="J31" s="1" t="s">
        <v>368</v>
      </c>
      <c r="L31" s="1">
        <f t="shared" si="4"/>
        <v>0</v>
      </c>
      <c r="M31" s="1">
        <f t="shared" si="5"/>
        <v>2</v>
      </c>
    </row>
    <row r="32" spans="2:20" ht="26.65" thickBot="1" x14ac:dyDescent="0.4">
      <c r="B32" s="122" t="s">
        <v>46</v>
      </c>
      <c r="C32" s="123"/>
      <c r="D32" s="123"/>
      <c r="E32" s="118" t="s">
        <v>31</v>
      </c>
      <c r="F32" s="118" t="s">
        <v>30</v>
      </c>
      <c r="G32" s="118" t="s">
        <v>29</v>
      </c>
      <c r="H32" s="119" t="s">
        <v>33</v>
      </c>
      <c r="I32" s="82"/>
    </row>
    <row r="33" spans="2:13" ht="27" x14ac:dyDescent="0.35">
      <c r="B33" s="30">
        <v>621</v>
      </c>
      <c r="C33" s="8" t="s">
        <v>47</v>
      </c>
      <c r="D33" s="48" t="s">
        <v>48</v>
      </c>
      <c r="E33" s="27"/>
      <c r="F33" s="27"/>
      <c r="G33" s="16"/>
      <c r="H33" s="65"/>
      <c r="I33" s="83"/>
      <c r="J33" s="1" t="s">
        <v>368</v>
      </c>
      <c r="L33" s="1">
        <f t="shared" ref="L33:L68" si="6">IF(G33="N/A",0,IF(G33="N/A",M33,((IF(J33="Low",1,IF(J33="Med",2,IF(J33="High",3,0)))*G33))))</f>
        <v>0</v>
      </c>
      <c r="M33" s="1">
        <f t="shared" ref="M33:M68" si="7">IF(G33="N/A",0,((IF(J33="Low",1,IF(J33="Med",2,IF(J33="High",3,0)))*2)))</f>
        <v>2</v>
      </c>
    </row>
    <row r="34" spans="2:13" ht="25.5" x14ac:dyDescent="0.35">
      <c r="B34" s="30"/>
      <c r="C34" s="8"/>
      <c r="D34" s="26" t="s">
        <v>49</v>
      </c>
      <c r="E34" s="27"/>
      <c r="F34" s="27"/>
      <c r="G34" s="16"/>
      <c r="H34" s="65"/>
      <c r="I34" s="83"/>
      <c r="J34" s="1" t="s">
        <v>368</v>
      </c>
      <c r="L34" s="1">
        <f t="shared" si="6"/>
        <v>0</v>
      </c>
      <c r="M34" s="1">
        <f t="shared" si="7"/>
        <v>2</v>
      </c>
    </row>
    <row r="35" spans="2:13" ht="25.5" x14ac:dyDescent="0.35">
      <c r="B35" s="30"/>
      <c r="C35" s="8"/>
      <c r="D35" s="26" t="s">
        <v>50</v>
      </c>
      <c r="E35" s="27"/>
      <c r="F35" s="27"/>
      <c r="G35" s="16"/>
      <c r="H35" s="65"/>
      <c r="I35" s="83"/>
      <c r="J35" s="1" t="s">
        <v>368</v>
      </c>
      <c r="L35" s="1">
        <f t="shared" si="6"/>
        <v>0</v>
      </c>
      <c r="M35" s="1">
        <f t="shared" si="7"/>
        <v>2</v>
      </c>
    </row>
    <row r="36" spans="2:13" ht="63.75" x14ac:dyDescent="0.35">
      <c r="B36" s="30"/>
      <c r="C36" s="8"/>
      <c r="D36" s="26" t="s">
        <v>51</v>
      </c>
      <c r="E36" s="27"/>
      <c r="F36" s="27"/>
      <c r="G36" s="16"/>
      <c r="H36" s="65"/>
      <c r="I36" s="83"/>
      <c r="J36" s="1" t="s">
        <v>368</v>
      </c>
      <c r="L36" s="1">
        <f t="shared" si="6"/>
        <v>0</v>
      </c>
      <c r="M36" s="1">
        <f t="shared" si="7"/>
        <v>2</v>
      </c>
    </row>
    <row r="37" spans="2:13" ht="38.25" x14ac:dyDescent="0.35">
      <c r="B37" s="30"/>
      <c r="C37" s="8"/>
      <c r="D37" s="26" t="s">
        <v>52</v>
      </c>
      <c r="E37" s="27"/>
      <c r="F37" s="27"/>
      <c r="G37" s="16"/>
      <c r="H37" s="65"/>
      <c r="I37" s="83"/>
      <c r="J37" s="1" t="s">
        <v>368</v>
      </c>
      <c r="L37" s="1">
        <f t="shared" si="6"/>
        <v>0</v>
      </c>
      <c r="M37" s="1">
        <f t="shared" si="7"/>
        <v>2</v>
      </c>
    </row>
    <row r="38" spans="2:13" ht="51" x14ac:dyDescent="0.35">
      <c r="B38" s="30"/>
      <c r="C38" s="8"/>
      <c r="D38" s="26" t="s">
        <v>53</v>
      </c>
      <c r="E38" s="27"/>
      <c r="F38" s="27"/>
      <c r="G38" s="16"/>
      <c r="H38" s="65"/>
      <c r="I38" s="83"/>
      <c r="J38" s="1" t="s">
        <v>368</v>
      </c>
      <c r="L38" s="1">
        <f t="shared" si="6"/>
        <v>0</v>
      </c>
      <c r="M38" s="1">
        <f t="shared" si="7"/>
        <v>2</v>
      </c>
    </row>
    <row r="39" spans="2:13" x14ac:dyDescent="0.35">
      <c r="B39" s="30"/>
      <c r="C39" s="8"/>
      <c r="D39" s="26" t="s">
        <v>54</v>
      </c>
      <c r="E39" s="27"/>
      <c r="F39" s="27"/>
      <c r="G39" s="16"/>
      <c r="H39" s="65"/>
      <c r="I39" s="83"/>
      <c r="J39" s="1" t="s">
        <v>368</v>
      </c>
      <c r="L39" s="1">
        <f t="shared" si="6"/>
        <v>0</v>
      </c>
      <c r="M39" s="1">
        <f t="shared" si="7"/>
        <v>2</v>
      </c>
    </row>
    <row r="40" spans="2:13" ht="102" x14ac:dyDescent="0.35">
      <c r="B40" s="30"/>
      <c r="C40" s="8"/>
      <c r="D40" s="26" t="s">
        <v>55</v>
      </c>
      <c r="E40" s="27"/>
      <c r="F40" s="27"/>
      <c r="G40" s="16"/>
      <c r="H40" s="65"/>
      <c r="I40" s="83"/>
      <c r="J40" s="1" t="s">
        <v>368</v>
      </c>
      <c r="L40" s="1">
        <f t="shared" si="6"/>
        <v>0</v>
      </c>
      <c r="M40" s="1">
        <f t="shared" si="7"/>
        <v>2</v>
      </c>
    </row>
    <row r="41" spans="2:13" ht="27" x14ac:dyDescent="0.35">
      <c r="B41" s="30">
        <v>622</v>
      </c>
      <c r="C41" s="8" t="s">
        <v>56</v>
      </c>
      <c r="D41" s="48" t="s">
        <v>57</v>
      </c>
      <c r="E41" s="27"/>
      <c r="F41" s="27"/>
      <c r="G41" s="16"/>
      <c r="H41" s="65"/>
      <c r="I41" s="83"/>
      <c r="J41" s="1" t="s">
        <v>368</v>
      </c>
      <c r="L41" s="1">
        <f t="shared" si="6"/>
        <v>0</v>
      </c>
      <c r="M41" s="1">
        <f t="shared" si="7"/>
        <v>2</v>
      </c>
    </row>
    <row r="42" spans="2:13" ht="25.5" x14ac:dyDescent="0.35">
      <c r="B42" s="30"/>
      <c r="C42" s="8"/>
      <c r="D42" s="26" t="s">
        <v>58</v>
      </c>
      <c r="E42" s="27"/>
      <c r="F42" s="27"/>
      <c r="G42" s="16"/>
      <c r="H42" s="65"/>
      <c r="I42" s="83"/>
      <c r="J42" s="1" t="s">
        <v>368</v>
      </c>
      <c r="L42" s="1">
        <f t="shared" si="6"/>
        <v>0</v>
      </c>
      <c r="M42" s="1">
        <f t="shared" si="7"/>
        <v>2</v>
      </c>
    </row>
    <row r="43" spans="2:13" ht="25.15" customHeight="1" x14ac:dyDescent="0.35">
      <c r="B43" s="30"/>
      <c r="C43" s="8"/>
      <c r="D43" s="48" t="s">
        <v>59</v>
      </c>
      <c r="E43" s="27"/>
      <c r="F43" s="27"/>
      <c r="G43" s="16"/>
      <c r="H43" s="65"/>
      <c r="I43" s="83"/>
      <c r="J43" s="1" t="s">
        <v>368</v>
      </c>
      <c r="L43" s="1">
        <f t="shared" si="6"/>
        <v>0</v>
      </c>
      <c r="M43" s="1">
        <f t="shared" si="7"/>
        <v>2</v>
      </c>
    </row>
    <row r="44" spans="2:13" ht="63.75" x14ac:dyDescent="0.35">
      <c r="B44" s="30"/>
      <c r="C44" s="8"/>
      <c r="D44" s="26" t="s">
        <v>60</v>
      </c>
      <c r="E44" s="27"/>
      <c r="F44" s="27"/>
      <c r="G44" s="16"/>
      <c r="H44" s="65"/>
      <c r="I44" s="83"/>
      <c r="J44" s="1" t="s">
        <v>368</v>
      </c>
      <c r="L44" s="1">
        <f t="shared" si="6"/>
        <v>0</v>
      </c>
      <c r="M44" s="1">
        <f t="shared" si="7"/>
        <v>2</v>
      </c>
    </row>
    <row r="45" spans="2:13" ht="63.75" x14ac:dyDescent="0.35">
      <c r="B45" s="30"/>
      <c r="C45" s="8"/>
      <c r="D45" s="26" t="s">
        <v>61</v>
      </c>
      <c r="E45" s="27"/>
      <c r="F45" s="27"/>
      <c r="G45" s="16"/>
      <c r="H45" s="65"/>
      <c r="I45" s="83"/>
      <c r="J45" s="1" t="s">
        <v>368</v>
      </c>
      <c r="L45" s="1">
        <f t="shared" si="6"/>
        <v>0</v>
      </c>
      <c r="M45" s="1">
        <f t="shared" si="7"/>
        <v>2</v>
      </c>
    </row>
    <row r="46" spans="2:13" ht="38.25" x14ac:dyDescent="0.35">
      <c r="B46" s="30"/>
      <c r="C46" s="8"/>
      <c r="D46" s="26" t="s">
        <v>62</v>
      </c>
      <c r="E46" s="27"/>
      <c r="F46" s="27"/>
      <c r="G46" s="16"/>
      <c r="H46" s="65"/>
      <c r="I46" s="83"/>
      <c r="J46" s="1" t="s">
        <v>368</v>
      </c>
      <c r="L46" s="1">
        <f t="shared" si="6"/>
        <v>0</v>
      </c>
      <c r="M46" s="1">
        <f t="shared" si="7"/>
        <v>2</v>
      </c>
    </row>
    <row r="47" spans="2:13" ht="114.4" customHeight="1" x14ac:dyDescent="0.35">
      <c r="B47" s="30"/>
      <c r="C47" s="8"/>
      <c r="D47" s="26" t="s">
        <v>63</v>
      </c>
      <c r="E47" s="27"/>
      <c r="F47" s="27"/>
      <c r="G47" s="16"/>
      <c r="H47" s="65"/>
      <c r="I47" s="83"/>
      <c r="J47" s="1" t="s">
        <v>368</v>
      </c>
      <c r="L47" s="1">
        <f t="shared" si="6"/>
        <v>0</v>
      </c>
      <c r="M47" s="1">
        <f t="shared" si="7"/>
        <v>2</v>
      </c>
    </row>
    <row r="48" spans="2:13" ht="25.5" x14ac:dyDescent="0.35">
      <c r="B48" s="30"/>
      <c r="C48" s="8"/>
      <c r="D48" s="26" t="s">
        <v>64</v>
      </c>
      <c r="E48" s="27"/>
      <c r="F48" s="27"/>
      <c r="G48" s="16"/>
      <c r="H48" s="65"/>
      <c r="I48" s="83"/>
      <c r="J48" s="1" t="s">
        <v>368</v>
      </c>
      <c r="L48" s="1">
        <f t="shared" si="6"/>
        <v>0</v>
      </c>
      <c r="M48" s="1">
        <f t="shared" si="7"/>
        <v>2</v>
      </c>
    </row>
    <row r="49" spans="2:13" ht="38.25" x14ac:dyDescent="0.35">
      <c r="B49" s="30"/>
      <c r="C49" s="8"/>
      <c r="D49" s="26" t="s">
        <v>65</v>
      </c>
      <c r="E49" s="27"/>
      <c r="F49" s="27"/>
      <c r="G49" s="16"/>
      <c r="H49" s="65"/>
      <c r="I49" s="83"/>
      <c r="J49" s="1" t="s">
        <v>368</v>
      </c>
      <c r="L49" s="1">
        <f t="shared" si="6"/>
        <v>0</v>
      </c>
      <c r="M49" s="1">
        <f t="shared" si="7"/>
        <v>2</v>
      </c>
    </row>
    <row r="50" spans="2:13" ht="25.5" x14ac:dyDescent="0.35">
      <c r="B50" s="30"/>
      <c r="C50" s="8"/>
      <c r="D50" s="26" t="s">
        <v>66</v>
      </c>
      <c r="E50" s="27"/>
      <c r="F50" s="27"/>
      <c r="G50" s="16"/>
      <c r="H50" s="65"/>
      <c r="I50" s="83"/>
      <c r="J50" s="1" t="s">
        <v>368</v>
      </c>
      <c r="L50" s="1">
        <f t="shared" si="6"/>
        <v>0</v>
      </c>
      <c r="M50" s="1">
        <f t="shared" si="7"/>
        <v>2</v>
      </c>
    </row>
    <row r="51" spans="2:13" x14ac:dyDescent="0.35">
      <c r="B51" s="30"/>
      <c r="C51" s="8"/>
      <c r="D51" s="26" t="s">
        <v>67</v>
      </c>
      <c r="E51" s="27"/>
      <c r="F51" s="27"/>
      <c r="G51" s="16"/>
      <c r="H51" s="65"/>
      <c r="I51" s="83"/>
      <c r="J51" s="1" t="s">
        <v>368</v>
      </c>
      <c r="L51" s="1">
        <f t="shared" si="6"/>
        <v>0</v>
      </c>
      <c r="M51" s="1">
        <f t="shared" si="7"/>
        <v>2</v>
      </c>
    </row>
    <row r="52" spans="2:13" ht="25.5" x14ac:dyDescent="0.35">
      <c r="B52" s="30"/>
      <c r="C52" s="8"/>
      <c r="D52" s="26" t="s">
        <v>68</v>
      </c>
      <c r="E52" s="27"/>
      <c r="F52" s="27"/>
      <c r="G52" s="16"/>
      <c r="H52" s="65"/>
      <c r="I52" s="83"/>
      <c r="J52" s="1" t="s">
        <v>368</v>
      </c>
      <c r="L52" s="1">
        <f t="shared" si="6"/>
        <v>0</v>
      </c>
      <c r="M52" s="1">
        <f t="shared" si="7"/>
        <v>2</v>
      </c>
    </row>
    <row r="53" spans="2:13" x14ac:dyDescent="0.35">
      <c r="B53" s="30"/>
      <c r="C53" s="8"/>
      <c r="D53" s="26" t="s">
        <v>69</v>
      </c>
      <c r="E53" s="27"/>
      <c r="F53" s="27"/>
      <c r="G53" s="16"/>
      <c r="H53" s="65"/>
      <c r="I53" s="83"/>
      <c r="J53" s="1" t="s">
        <v>368</v>
      </c>
      <c r="L53" s="1">
        <f t="shared" si="6"/>
        <v>0</v>
      </c>
      <c r="M53" s="1">
        <f t="shared" si="7"/>
        <v>2</v>
      </c>
    </row>
    <row r="54" spans="2:13" x14ac:dyDescent="0.35">
      <c r="B54" s="30"/>
      <c r="C54" s="8"/>
      <c r="D54" s="26" t="s">
        <v>70</v>
      </c>
      <c r="E54" s="27"/>
      <c r="F54" s="27"/>
      <c r="G54" s="16"/>
      <c r="H54" s="65"/>
      <c r="I54" s="83"/>
      <c r="J54" s="1" t="s">
        <v>368</v>
      </c>
      <c r="L54" s="1">
        <f t="shared" si="6"/>
        <v>0</v>
      </c>
      <c r="M54" s="1">
        <f t="shared" si="7"/>
        <v>2</v>
      </c>
    </row>
    <row r="55" spans="2:13" x14ac:dyDescent="0.35">
      <c r="B55" s="30"/>
      <c r="C55" s="8"/>
      <c r="D55" s="26" t="s">
        <v>71</v>
      </c>
      <c r="E55" s="27"/>
      <c r="F55" s="27"/>
      <c r="G55" s="16"/>
      <c r="H55" s="65"/>
      <c r="I55" s="83"/>
      <c r="J55" s="1" t="s">
        <v>368</v>
      </c>
      <c r="L55" s="1">
        <f t="shared" si="6"/>
        <v>0</v>
      </c>
      <c r="M55" s="1">
        <f t="shared" si="7"/>
        <v>2</v>
      </c>
    </row>
    <row r="56" spans="2:13" x14ac:dyDescent="0.35">
      <c r="B56" s="30"/>
      <c r="C56" s="8"/>
      <c r="D56" s="26" t="s">
        <v>72</v>
      </c>
      <c r="E56" s="27"/>
      <c r="F56" s="27"/>
      <c r="G56" s="16"/>
      <c r="H56" s="65"/>
      <c r="I56" s="83"/>
      <c r="J56" s="1" t="s">
        <v>368</v>
      </c>
      <c r="L56" s="1">
        <f t="shared" si="6"/>
        <v>0</v>
      </c>
      <c r="M56" s="1">
        <f t="shared" si="7"/>
        <v>2</v>
      </c>
    </row>
    <row r="57" spans="2:13" ht="25.5" x14ac:dyDescent="0.35">
      <c r="B57" s="30"/>
      <c r="C57" s="8"/>
      <c r="D57" s="26" t="s">
        <v>73</v>
      </c>
      <c r="E57" s="27"/>
      <c r="F57" s="27"/>
      <c r="G57" s="16"/>
      <c r="H57" s="65"/>
      <c r="I57" s="83"/>
      <c r="J57" s="1" t="s">
        <v>368</v>
      </c>
      <c r="L57" s="1">
        <f t="shared" si="6"/>
        <v>0</v>
      </c>
      <c r="M57" s="1">
        <f t="shared" si="7"/>
        <v>2</v>
      </c>
    </row>
    <row r="58" spans="2:13" ht="18.600000000000001" customHeight="1" x14ac:dyDescent="0.35">
      <c r="B58" s="30"/>
      <c r="C58" s="8"/>
      <c r="D58" s="48" t="s">
        <v>74</v>
      </c>
      <c r="E58" s="27"/>
      <c r="F58" s="27"/>
      <c r="G58" s="16"/>
      <c r="H58" s="65"/>
      <c r="I58" s="83"/>
      <c r="J58" s="1" t="s">
        <v>368</v>
      </c>
      <c r="L58" s="1">
        <f t="shared" si="6"/>
        <v>0</v>
      </c>
      <c r="M58" s="1">
        <f t="shared" si="7"/>
        <v>2</v>
      </c>
    </row>
    <row r="59" spans="2:13" ht="25.5" x14ac:dyDescent="0.35">
      <c r="B59" s="30"/>
      <c r="C59" s="8"/>
      <c r="D59" s="26" t="s">
        <v>75</v>
      </c>
      <c r="E59" s="27"/>
      <c r="F59" s="27"/>
      <c r="G59" s="16"/>
      <c r="H59" s="65"/>
      <c r="I59" s="83"/>
      <c r="J59" s="1" t="s">
        <v>368</v>
      </c>
      <c r="L59" s="1">
        <f t="shared" si="6"/>
        <v>0</v>
      </c>
      <c r="M59" s="1">
        <f t="shared" si="7"/>
        <v>2</v>
      </c>
    </row>
    <row r="60" spans="2:13" ht="89.25" x14ac:dyDescent="0.35">
      <c r="B60" s="30"/>
      <c r="C60" s="8"/>
      <c r="D60" s="26" t="s">
        <v>76</v>
      </c>
      <c r="E60" s="27"/>
      <c r="F60" s="27"/>
      <c r="G60" s="16"/>
      <c r="H60" s="65"/>
      <c r="I60" s="83"/>
      <c r="J60" s="1" t="s">
        <v>368</v>
      </c>
      <c r="L60" s="1">
        <f t="shared" si="6"/>
        <v>0</v>
      </c>
      <c r="M60" s="1">
        <f t="shared" si="7"/>
        <v>2</v>
      </c>
    </row>
    <row r="61" spans="2:13" x14ac:dyDescent="0.35">
      <c r="B61" s="30">
        <v>623</v>
      </c>
      <c r="C61" s="8" t="s">
        <v>77</v>
      </c>
      <c r="D61" s="48" t="s">
        <v>78</v>
      </c>
      <c r="E61" s="27"/>
      <c r="F61" s="27"/>
      <c r="G61" s="16"/>
      <c r="H61" s="65"/>
      <c r="I61" s="83"/>
      <c r="J61" s="1" t="s">
        <v>368</v>
      </c>
      <c r="L61" s="1">
        <f t="shared" si="6"/>
        <v>0</v>
      </c>
      <c r="M61" s="1">
        <f t="shared" si="7"/>
        <v>2</v>
      </c>
    </row>
    <row r="62" spans="2:13" ht="63.75" x14ac:dyDescent="0.35">
      <c r="B62" s="30"/>
      <c r="C62" s="8"/>
      <c r="D62" s="26" t="s">
        <v>79</v>
      </c>
      <c r="E62" s="27"/>
      <c r="F62" s="27"/>
      <c r="G62" s="16"/>
      <c r="H62" s="65"/>
      <c r="I62" s="83"/>
      <c r="J62" s="1" t="s">
        <v>368</v>
      </c>
      <c r="L62" s="1">
        <f t="shared" si="6"/>
        <v>0</v>
      </c>
      <c r="M62" s="1">
        <f t="shared" si="7"/>
        <v>2</v>
      </c>
    </row>
    <row r="63" spans="2:13" x14ac:dyDescent="0.35">
      <c r="B63" s="30"/>
      <c r="C63" s="8"/>
      <c r="D63" s="26" t="s">
        <v>80</v>
      </c>
      <c r="E63" s="27"/>
      <c r="F63" s="27"/>
      <c r="G63" s="16"/>
      <c r="H63" s="65"/>
      <c r="I63" s="83"/>
      <c r="J63" s="1" t="s">
        <v>368</v>
      </c>
      <c r="L63" s="1">
        <f t="shared" si="6"/>
        <v>0</v>
      </c>
      <c r="M63" s="1">
        <f t="shared" si="7"/>
        <v>2</v>
      </c>
    </row>
    <row r="64" spans="2:13" ht="38.25" x14ac:dyDescent="0.35">
      <c r="B64" s="30"/>
      <c r="C64" s="8"/>
      <c r="D64" s="26" t="s">
        <v>81</v>
      </c>
      <c r="E64" s="27"/>
      <c r="F64" s="27"/>
      <c r="G64" s="16"/>
      <c r="H64" s="65"/>
      <c r="I64" s="83"/>
      <c r="J64" s="1" t="s">
        <v>368</v>
      </c>
      <c r="L64" s="1">
        <f t="shared" si="6"/>
        <v>0</v>
      </c>
      <c r="M64" s="1">
        <f t="shared" si="7"/>
        <v>2</v>
      </c>
    </row>
    <row r="65" spans="2:13" ht="25.5" x14ac:dyDescent="0.35">
      <c r="B65" s="30">
        <v>624</v>
      </c>
      <c r="C65" s="8" t="s">
        <v>82</v>
      </c>
      <c r="D65" s="26" t="s">
        <v>83</v>
      </c>
      <c r="E65" s="27"/>
      <c r="F65" s="27"/>
      <c r="G65" s="16"/>
      <c r="H65" s="65"/>
      <c r="I65" s="83"/>
      <c r="J65" s="1" t="s">
        <v>368</v>
      </c>
      <c r="L65" s="1">
        <f t="shared" si="6"/>
        <v>0</v>
      </c>
      <c r="M65" s="1">
        <f t="shared" si="7"/>
        <v>2</v>
      </c>
    </row>
    <row r="66" spans="2:13" ht="38.25" x14ac:dyDescent="0.35">
      <c r="B66" s="30">
        <v>625</v>
      </c>
      <c r="C66" s="8" t="s">
        <v>84</v>
      </c>
      <c r="D66" s="26" t="s">
        <v>85</v>
      </c>
      <c r="E66" s="27"/>
      <c r="F66" s="27"/>
      <c r="G66" s="16"/>
      <c r="H66" s="65"/>
      <c r="I66" s="83"/>
      <c r="J66" s="1" t="s">
        <v>368</v>
      </c>
      <c r="L66" s="1">
        <f t="shared" si="6"/>
        <v>0</v>
      </c>
      <c r="M66" s="1">
        <f t="shared" si="7"/>
        <v>2</v>
      </c>
    </row>
    <row r="67" spans="2:13" ht="42" customHeight="1" x14ac:dyDescent="0.35">
      <c r="B67" s="30"/>
      <c r="C67" s="8"/>
      <c r="D67" s="26" t="s">
        <v>86</v>
      </c>
      <c r="E67" s="27"/>
      <c r="F67" s="27"/>
      <c r="G67" s="16"/>
      <c r="H67" s="65"/>
      <c r="I67" s="83"/>
      <c r="J67" s="1" t="s">
        <v>368</v>
      </c>
      <c r="L67" s="1">
        <f t="shared" si="6"/>
        <v>0</v>
      </c>
      <c r="M67" s="1">
        <f t="shared" si="7"/>
        <v>2</v>
      </c>
    </row>
    <row r="68" spans="2:13" ht="38.65" thickBot="1" x14ac:dyDescent="0.4">
      <c r="B68" s="30"/>
      <c r="C68" s="8"/>
      <c r="D68" s="26" t="s">
        <v>87</v>
      </c>
      <c r="E68" s="27"/>
      <c r="F68" s="27"/>
      <c r="G68" s="16"/>
      <c r="H68" s="65"/>
      <c r="I68" s="83"/>
      <c r="J68" s="1" t="s">
        <v>368</v>
      </c>
      <c r="L68" s="1">
        <f t="shared" si="6"/>
        <v>0</v>
      </c>
      <c r="M68" s="1">
        <f t="shared" si="7"/>
        <v>2</v>
      </c>
    </row>
    <row r="69" spans="2:13" ht="26.65" thickBot="1" x14ac:dyDescent="0.4">
      <c r="B69" s="122" t="s">
        <v>88</v>
      </c>
      <c r="C69" s="123"/>
      <c r="D69" s="123"/>
      <c r="E69" s="118" t="s">
        <v>31</v>
      </c>
      <c r="F69" s="118" t="s">
        <v>30</v>
      </c>
      <c r="G69" s="118" t="s">
        <v>29</v>
      </c>
      <c r="H69" s="119" t="s">
        <v>33</v>
      </c>
      <c r="I69" s="82"/>
    </row>
    <row r="70" spans="2:13" ht="51.4" thickBot="1" x14ac:dyDescent="0.4">
      <c r="B70" s="30">
        <v>626</v>
      </c>
      <c r="C70" s="8" t="s">
        <v>89</v>
      </c>
      <c r="D70" s="26" t="s">
        <v>90</v>
      </c>
      <c r="E70" s="27"/>
      <c r="F70" s="27"/>
      <c r="G70" s="16"/>
      <c r="H70" s="65"/>
      <c r="I70" s="83"/>
      <c r="J70" s="1" t="s">
        <v>368</v>
      </c>
      <c r="L70" s="1">
        <f>IF(G70="N/A",0,IF(G70="N/A",M70,((IF(J70="Low",1,IF(J70="Med",2,IF(J70="High",3,0)))*G70))))</f>
        <v>0</v>
      </c>
      <c r="M70" s="1">
        <f>IF(G70="N/A",0,((IF(J70="Low",1,IF(J70="Med",2,IF(J70="High",3,0)))*2)))</f>
        <v>2</v>
      </c>
    </row>
    <row r="71" spans="2:13" ht="26.65" thickBot="1" x14ac:dyDescent="0.4">
      <c r="B71" s="21" t="s">
        <v>9</v>
      </c>
      <c r="C71" s="17"/>
      <c r="D71" s="18"/>
      <c r="E71" s="118" t="s">
        <v>31</v>
      </c>
      <c r="F71" s="118" t="s">
        <v>30</v>
      </c>
      <c r="G71" s="118" t="s">
        <v>29</v>
      </c>
      <c r="H71" s="119" t="s">
        <v>33</v>
      </c>
      <c r="I71" s="82"/>
    </row>
    <row r="72" spans="2:13" ht="40.5" x14ac:dyDescent="0.35">
      <c r="B72" s="30">
        <v>627</v>
      </c>
      <c r="C72" s="8" t="s">
        <v>91</v>
      </c>
      <c r="D72" s="48" t="s">
        <v>92</v>
      </c>
      <c r="E72" s="27"/>
      <c r="F72" s="27"/>
      <c r="G72" s="16"/>
      <c r="H72" s="65"/>
      <c r="I72" s="83"/>
      <c r="J72" s="1" t="s">
        <v>368</v>
      </c>
      <c r="L72" s="1">
        <f t="shared" ref="L72:L88" si="8">IF(G72="N/A",0,IF(G72="N/A",M72,((IF(J72="Low",1,IF(J72="Med",2,IF(J72="High",3,0)))*G72))))</f>
        <v>0</v>
      </c>
      <c r="M72" s="1">
        <f t="shared" ref="M72:M88" si="9">IF(G72="N/A",0,((IF(J72="Low",1,IF(J72="Med",2,IF(J72="High",3,0)))*2)))</f>
        <v>2</v>
      </c>
    </row>
    <row r="73" spans="2:13" ht="38.25" x14ac:dyDescent="0.35">
      <c r="B73" s="30"/>
      <c r="C73" s="8"/>
      <c r="D73" s="26" t="s">
        <v>93</v>
      </c>
      <c r="E73" s="27"/>
      <c r="F73" s="27"/>
      <c r="G73" s="16"/>
      <c r="H73" s="65"/>
      <c r="I73" s="83"/>
      <c r="J73" s="1" t="s">
        <v>368</v>
      </c>
      <c r="L73" s="1">
        <f t="shared" si="8"/>
        <v>0</v>
      </c>
      <c r="M73" s="1">
        <f t="shared" si="9"/>
        <v>2</v>
      </c>
    </row>
    <row r="74" spans="2:13" ht="63.75" x14ac:dyDescent="0.35">
      <c r="B74" s="30"/>
      <c r="C74" s="8"/>
      <c r="D74" s="26" t="s">
        <v>94</v>
      </c>
      <c r="E74" s="27"/>
      <c r="F74" s="27"/>
      <c r="G74" s="16"/>
      <c r="H74" s="65"/>
      <c r="I74" s="83"/>
      <c r="J74" s="1" t="s">
        <v>368</v>
      </c>
      <c r="L74" s="1">
        <f t="shared" si="8"/>
        <v>0</v>
      </c>
      <c r="M74" s="1">
        <f t="shared" si="9"/>
        <v>2</v>
      </c>
    </row>
    <row r="75" spans="2:13" ht="38.25" x14ac:dyDescent="0.35">
      <c r="B75" s="30">
        <v>628</v>
      </c>
      <c r="C75" s="8" t="s">
        <v>95</v>
      </c>
      <c r="D75" s="48" t="s">
        <v>96</v>
      </c>
      <c r="E75" s="27"/>
      <c r="F75" s="27"/>
      <c r="G75" s="16"/>
      <c r="H75" s="65"/>
      <c r="I75" s="83"/>
      <c r="J75" s="1" t="s">
        <v>368</v>
      </c>
      <c r="L75" s="1">
        <f t="shared" si="8"/>
        <v>0</v>
      </c>
      <c r="M75" s="1">
        <f t="shared" si="9"/>
        <v>2</v>
      </c>
    </row>
    <row r="76" spans="2:13" ht="63.75" x14ac:dyDescent="0.35">
      <c r="B76" s="30"/>
      <c r="C76" s="8"/>
      <c r="D76" s="26" t="s">
        <v>97</v>
      </c>
      <c r="E76" s="27"/>
      <c r="F76" s="27"/>
      <c r="G76" s="16"/>
      <c r="H76" s="65"/>
      <c r="I76" s="83"/>
      <c r="J76" s="1" t="s">
        <v>368</v>
      </c>
      <c r="L76" s="1">
        <f t="shared" si="8"/>
        <v>0</v>
      </c>
      <c r="M76" s="1">
        <f t="shared" si="9"/>
        <v>2</v>
      </c>
    </row>
    <row r="77" spans="2:13" ht="16.899999999999999" customHeight="1" x14ac:dyDescent="0.35">
      <c r="B77" s="30"/>
      <c r="C77" s="8"/>
      <c r="D77" s="48" t="s">
        <v>98</v>
      </c>
      <c r="E77" s="27"/>
      <c r="F77" s="27"/>
      <c r="G77" s="16"/>
      <c r="H77" s="65"/>
      <c r="I77" s="83"/>
      <c r="J77" s="1" t="s">
        <v>368</v>
      </c>
      <c r="L77" s="1">
        <f t="shared" si="8"/>
        <v>0</v>
      </c>
      <c r="M77" s="1">
        <f t="shared" si="9"/>
        <v>2</v>
      </c>
    </row>
    <row r="78" spans="2:13" ht="18.600000000000001" customHeight="1" x14ac:dyDescent="0.35">
      <c r="B78" s="30"/>
      <c r="C78" s="8"/>
      <c r="D78" s="48" t="s">
        <v>99</v>
      </c>
      <c r="E78" s="27"/>
      <c r="F78" s="27"/>
      <c r="G78" s="16"/>
      <c r="H78" s="65"/>
      <c r="I78" s="83"/>
      <c r="J78" s="1" t="s">
        <v>368</v>
      </c>
      <c r="L78" s="1">
        <f t="shared" si="8"/>
        <v>0</v>
      </c>
      <c r="M78" s="1">
        <f t="shared" si="9"/>
        <v>2</v>
      </c>
    </row>
    <row r="79" spans="2:13" ht="18.600000000000001" customHeight="1" x14ac:dyDescent="0.35">
      <c r="B79" s="30"/>
      <c r="C79" s="8"/>
      <c r="D79" s="48" t="s">
        <v>100</v>
      </c>
      <c r="E79" s="27"/>
      <c r="F79" s="27"/>
      <c r="G79" s="16"/>
      <c r="H79" s="65"/>
      <c r="I79" s="83"/>
      <c r="J79" s="1" t="s">
        <v>368</v>
      </c>
      <c r="L79" s="1">
        <f t="shared" si="8"/>
        <v>0</v>
      </c>
      <c r="M79" s="1">
        <f t="shared" si="9"/>
        <v>2</v>
      </c>
    </row>
    <row r="80" spans="2:13" ht="25.5" x14ac:dyDescent="0.35">
      <c r="B80" s="30"/>
      <c r="C80" s="8"/>
      <c r="D80" s="26" t="s">
        <v>101</v>
      </c>
      <c r="E80" s="27"/>
      <c r="F80" s="27"/>
      <c r="G80" s="16"/>
      <c r="H80" s="65"/>
      <c r="I80" s="83"/>
      <c r="J80" s="1" t="s">
        <v>368</v>
      </c>
      <c r="L80" s="1">
        <f t="shared" si="8"/>
        <v>0</v>
      </c>
      <c r="M80" s="1">
        <f t="shared" si="9"/>
        <v>2</v>
      </c>
    </row>
    <row r="81" spans="2:13" ht="25.5" x14ac:dyDescent="0.35">
      <c r="B81" s="30"/>
      <c r="C81" s="8"/>
      <c r="D81" s="26" t="s">
        <v>102</v>
      </c>
      <c r="E81" s="27"/>
      <c r="F81" s="27"/>
      <c r="G81" s="16"/>
      <c r="H81" s="65"/>
      <c r="I81" s="83"/>
      <c r="J81" s="1" t="s">
        <v>368</v>
      </c>
      <c r="L81" s="1">
        <f t="shared" si="8"/>
        <v>0</v>
      </c>
      <c r="M81" s="1">
        <f t="shared" si="9"/>
        <v>2</v>
      </c>
    </row>
    <row r="82" spans="2:13" ht="25.5" x14ac:dyDescent="0.35">
      <c r="B82" s="30"/>
      <c r="C82" s="8"/>
      <c r="D82" s="26" t="s">
        <v>103</v>
      </c>
      <c r="E82" s="27"/>
      <c r="F82" s="27"/>
      <c r="G82" s="16"/>
      <c r="H82" s="65"/>
      <c r="I82" s="83"/>
      <c r="J82" s="1" t="s">
        <v>368</v>
      </c>
      <c r="L82" s="1">
        <f t="shared" si="8"/>
        <v>0</v>
      </c>
      <c r="M82" s="1">
        <f t="shared" si="9"/>
        <v>2</v>
      </c>
    </row>
    <row r="83" spans="2:13" ht="25.5" x14ac:dyDescent="0.35">
      <c r="B83" s="30"/>
      <c r="C83" s="8"/>
      <c r="D83" s="26" t="s">
        <v>104</v>
      </c>
      <c r="E83" s="27"/>
      <c r="F83" s="27"/>
      <c r="G83" s="16"/>
      <c r="H83" s="65"/>
      <c r="I83" s="83"/>
      <c r="J83" s="1" t="s">
        <v>368</v>
      </c>
      <c r="L83" s="1">
        <f t="shared" si="8"/>
        <v>0</v>
      </c>
      <c r="M83" s="1">
        <f t="shared" si="9"/>
        <v>2</v>
      </c>
    </row>
    <row r="84" spans="2:13" ht="25.5" x14ac:dyDescent="0.35">
      <c r="B84" s="30"/>
      <c r="C84" s="8"/>
      <c r="D84" s="26" t="s">
        <v>105</v>
      </c>
      <c r="E84" s="27"/>
      <c r="F84" s="27"/>
      <c r="G84" s="16"/>
      <c r="H84" s="65"/>
      <c r="I84" s="83"/>
      <c r="J84" s="1" t="s">
        <v>368</v>
      </c>
      <c r="L84" s="1">
        <f t="shared" si="8"/>
        <v>0</v>
      </c>
      <c r="M84" s="1">
        <f t="shared" si="9"/>
        <v>2</v>
      </c>
    </row>
    <row r="85" spans="2:13" ht="25.5" x14ac:dyDescent="0.35">
      <c r="B85" s="30"/>
      <c r="C85" s="8"/>
      <c r="D85" s="26" t="s">
        <v>106</v>
      </c>
      <c r="E85" s="27"/>
      <c r="F85" s="27"/>
      <c r="G85" s="16"/>
      <c r="H85" s="65"/>
      <c r="I85" s="83"/>
      <c r="J85" s="1" t="s">
        <v>368</v>
      </c>
      <c r="L85" s="1">
        <f t="shared" si="8"/>
        <v>0</v>
      </c>
      <c r="M85" s="1">
        <f t="shared" si="9"/>
        <v>2</v>
      </c>
    </row>
    <row r="86" spans="2:13" x14ac:dyDescent="0.35">
      <c r="B86" s="30"/>
      <c r="C86" s="8"/>
      <c r="D86" s="26" t="s">
        <v>107</v>
      </c>
      <c r="E86" s="27"/>
      <c r="F86" s="27"/>
      <c r="G86" s="16"/>
      <c r="H86" s="65"/>
      <c r="I86" s="83"/>
      <c r="J86" s="1" t="s">
        <v>368</v>
      </c>
      <c r="L86" s="1">
        <f t="shared" si="8"/>
        <v>0</v>
      </c>
      <c r="M86" s="1">
        <f t="shared" si="9"/>
        <v>2</v>
      </c>
    </row>
    <row r="87" spans="2:13" ht="38.25" x14ac:dyDescent="0.35">
      <c r="B87" s="30">
        <v>629</v>
      </c>
      <c r="C87" s="8" t="s">
        <v>84</v>
      </c>
      <c r="D87" s="26" t="s">
        <v>108</v>
      </c>
      <c r="E87" s="27"/>
      <c r="F87" s="27"/>
      <c r="G87" s="16"/>
      <c r="H87" s="65"/>
      <c r="I87" s="83"/>
      <c r="J87" s="1" t="s">
        <v>368</v>
      </c>
      <c r="L87" s="1">
        <f t="shared" si="8"/>
        <v>0</v>
      </c>
      <c r="M87" s="1">
        <f t="shared" si="9"/>
        <v>2</v>
      </c>
    </row>
    <row r="88" spans="2:13" ht="25.9" thickBot="1" x14ac:dyDescent="0.4">
      <c r="B88" s="30"/>
      <c r="C88" s="8"/>
      <c r="D88" s="26" t="s">
        <v>109</v>
      </c>
      <c r="E88" s="27"/>
      <c r="F88" s="27"/>
      <c r="G88" s="16"/>
      <c r="H88" s="65"/>
      <c r="I88" s="83"/>
      <c r="J88" s="1" t="s">
        <v>368</v>
      </c>
      <c r="L88" s="1">
        <f t="shared" si="8"/>
        <v>0</v>
      </c>
      <c r="M88" s="1">
        <f t="shared" si="9"/>
        <v>2</v>
      </c>
    </row>
    <row r="89" spans="2:13" ht="25.15" customHeight="1" thickBot="1" x14ac:dyDescent="0.4">
      <c r="B89" s="122" t="s">
        <v>110</v>
      </c>
      <c r="C89" s="123"/>
      <c r="D89" s="123"/>
      <c r="E89" s="123"/>
      <c r="F89" s="123"/>
      <c r="G89" s="123"/>
      <c r="H89" s="124"/>
      <c r="I89" s="84"/>
    </row>
    <row r="90" spans="2:13" ht="26.65" thickBot="1" x14ac:dyDescent="0.4">
      <c r="B90" s="21" t="s">
        <v>111</v>
      </c>
      <c r="C90" s="22"/>
      <c r="D90" s="24"/>
      <c r="E90" s="118" t="s">
        <v>31</v>
      </c>
      <c r="F90" s="118" t="s">
        <v>30</v>
      </c>
      <c r="G90" s="118" t="s">
        <v>29</v>
      </c>
      <c r="H90" s="119" t="s">
        <v>33</v>
      </c>
      <c r="I90" s="82"/>
    </row>
    <row r="91" spans="2:13" ht="89.25" x14ac:dyDescent="0.35">
      <c r="B91" s="30">
        <v>630</v>
      </c>
      <c r="C91" s="8" t="s">
        <v>112</v>
      </c>
      <c r="D91" s="26" t="s">
        <v>113</v>
      </c>
      <c r="E91" s="27"/>
      <c r="F91" s="27"/>
      <c r="G91" s="16"/>
      <c r="H91" s="65"/>
      <c r="I91" s="83"/>
      <c r="J91" s="1" t="s">
        <v>368</v>
      </c>
      <c r="L91" s="1">
        <f t="shared" ref="L91:L97" si="10">IF(G91="N/A",0,IF(G91="N/A",M91,((IF(J91="Low",1,IF(J91="Med",2,IF(J91="High",3,0)))*G91))))</f>
        <v>0</v>
      </c>
      <c r="M91" s="1">
        <f t="shared" ref="M91:M97" si="11">IF(G91="N/A",0,((IF(J91="Low",1,IF(J91="Med",2,IF(J91="High",3,0)))*2)))</f>
        <v>2</v>
      </c>
    </row>
    <row r="92" spans="2:13" ht="140.25" x14ac:dyDescent="0.35">
      <c r="B92" s="30">
        <v>631</v>
      </c>
      <c r="C92" s="8" t="s">
        <v>10</v>
      </c>
      <c r="D92" s="26" t="s">
        <v>114</v>
      </c>
      <c r="E92" s="27"/>
      <c r="F92" s="27"/>
      <c r="G92" s="16"/>
      <c r="H92" s="65"/>
      <c r="I92" s="83"/>
      <c r="J92" s="1" t="s">
        <v>368</v>
      </c>
      <c r="L92" s="1">
        <f t="shared" si="10"/>
        <v>0</v>
      </c>
      <c r="M92" s="1">
        <f t="shared" si="11"/>
        <v>2</v>
      </c>
    </row>
    <row r="93" spans="2:13" ht="38.25" x14ac:dyDescent="0.35">
      <c r="B93" s="30">
        <v>632</v>
      </c>
      <c r="C93" s="8" t="s">
        <v>13</v>
      </c>
      <c r="D93" s="26" t="s">
        <v>115</v>
      </c>
      <c r="E93" s="27"/>
      <c r="F93" s="27"/>
      <c r="G93" s="16"/>
      <c r="H93" s="65"/>
      <c r="I93" s="83"/>
      <c r="J93" s="1" t="s">
        <v>368</v>
      </c>
      <c r="L93" s="1">
        <f t="shared" si="10"/>
        <v>0</v>
      </c>
      <c r="M93" s="1">
        <f t="shared" si="11"/>
        <v>2</v>
      </c>
    </row>
    <row r="94" spans="2:13" ht="38.25" x14ac:dyDescent="0.35">
      <c r="B94" s="30">
        <v>633</v>
      </c>
      <c r="C94" s="8" t="s">
        <v>14</v>
      </c>
      <c r="D94" s="26" t="s">
        <v>116</v>
      </c>
      <c r="E94" s="27"/>
      <c r="F94" s="27"/>
      <c r="G94" s="16"/>
      <c r="H94" s="65"/>
      <c r="I94" s="83"/>
      <c r="J94" s="1" t="s">
        <v>368</v>
      </c>
      <c r="L94" s="1">
        <f t="shared" si="10"/>
        <v>0</v>
      </c>
      <c r="M94" s="1">
        <f t="shared" si="11"/>
        <v>2</v>
      </c>
    </row>
    <row r="95" spans="2:13" ht="38.25" x14ac:dyDescent="0.35">
      <c r="B95" s="30"/>
      <c r="C95" s="8"/>
      <c r="D95" s="26" t="s">
        <v>117</v>
      </c>
      <c r="E95" s="27"/>
      <c r="F95" s="27"/>
      <c r="G95" s="16"/>
      <c r="H95" s="65"/>
      <c r="I95" s="83"/>
      <c r="J95" s="1" t="s">
        <v>368</v>
      </c>
      <c r="L95" s="1">
        <f t="shared" si="10"/>
        <v>0</v>
      </c>
      <c r="M95" s="1">
        <f t="shared" si="11"/>
        <v>2</v>
      </c>
    </row>
    <row r="96" spans="2:13" ht="17.25" customHeight="1" x14ac:dyDescent="0.35">
      <c r="B96" s="30"/>
      <c r="C96" s="8"/>
      <c r="D96" s="48" t="s">
        <v>118</v>
      </c>
      <c r="E96" s="27"/>
      <c r="F96" s="27"/>
      <c r="G96" s="16"/>
      <c r="H96" s="65"/>
      <c r="I96" s="83"/>
      <c r="J96" s="1" t="s">
        <v>368</v>
      </c>
      <c r="L96" s="1">
        <f t="shared" si="10"/>
        <v>0</v>
      </c>
      <c r="M96" s="1">
        <f t="shared" si="11"/>
        <v>2</v>
      </c>
    </row>
    <row r="97" spans="2:13" ht="76.900000000000006" thickBot="1" x14ac:dyDescent="0.4">
      <c r="B97" s="30">
        <v>634</v>
      </c>
      <c r="C97" s="8" t="s">
        <v>119</v>
      </c>
      <c r="D97" s="26" t="s">
        <v>120</v>
      </c>
      <c r="E97" s="27"/>
      <c r="F97" s="27"/>
      <c r="G97" s="16"/>
      <c r="H97" s="65"/>
      <c r="I97" s="83"/>
      <c r="J97" s="1" t="s">
        <v>368</v>
      </c>
      <c r="L97" s="1">
        <f t="shared" si="10"/>
        <v>0</v>
      </c>
      <c r="M97" s="1">
        <f t="shared" si="11"/>
        <v>2</v>
      </c>
    </row>
    <row r="98" spans="2:13" ht="26.65" thickBot="1" x14ac:dyDescent="0.4">
      <c r="B98" s="21" t="s">
        <v>121</v>
      </c>
      <c r="C98" s="22"/>
      <c r="D98" s="23"/>
      <c r="E98" s="118" t="s">
        <v>31</v>
      </c>
      <c r="F98" s="118" t="s">
        <v>30</v>
      </c>
      <c r="G98" s="118" t="s">
        <v>29</v>
      </c>
      <c r="H98" s="119" t="s">
        <v>33</v>
      </c>
      <c r="I98" s="82"/>
    </row>
    <row r="99" spans="2:13" ht="89.25" x14ac:dyDescent="0.35">
      <c r="B99" s="30">
        <v>635</v>
      </c>
      <c r="C99" s="8" t="s">
        <v>11</v>
      </c>
      <c r="D99" s="26" t="s">
        <v>122</v>
      </c>
      <c r="E99" s="27"/>
      <c r="F99" s="27"/>
      <c r="G99" s="16"/>
      <c r="H99" s="65"/>
      <c r="I99" s="83"/>
      <c r="J99" s="1" t="s">
        <v>368</v>
      </c>
      <c r="L99" s="1">
        <f>IF(G99="N/A",0,IF(G99="N/A",M99,((IF(J99="Low",1,IF(J99="Med",2,IF(J99="High",3,0)))*G99))))</f>
        <v>0</v>
      </c>
      <c r="M99" s="1">
        <f>IF(G99="N/A",0,((IF(J99="Low",1,IF(J99="Med",2,IF(J99="High",3,0)))*2)))</f>
        <v>2</v>
      </c>
    </row>
    <row r="100" spans="2:13" ht="51" x14ac:dyDescent="0.35">
      <c r="B100" s="30">
        <v>636</v>
      </c>
      <c r="C100" s="8" t="s">
        <v>123</v>
      </c>
      <c r="D100" s="26" t="s">
        <v>124</v>
      </c>
      <c r="E100" s="27"/>
      <c r="F100" s="27"/>
      <c r="G100" s="16"/>
      <c r="H100" s="65"/>
      <c r="I100" s="83"/>
      <c r="J100" s="1" t="s">
        <v>368</v>
      </c>
      <c r="L100" s="1">
        <f>IF(G100="N/A",0,IF(G100="N/A",M100,((IF(J100="Low",1,IF(J100="Med",2,IF(J100="High",3,0)))*G100))))</f>
        <v>0</v>
      </c>
      <c r="M100" s="1">
        <f>IF(G100="N/A",0,((IF(J100="Low",1,IF(J100="Med",2,IF(J100="High",3,0)))*2)))</f>
        <v>2</v>
      </c>
    </row>
    <row r="101" spans="2:13" ht="38.25" x14ac:dyDescent="0.35">
      <c r="B101" s="30">
        <v>637</v>
      </c>
      <c r="C101" s="8" t="s">
        <v>125</v>
      </c>
      <c r="D101" s="26" t="s">
        <v>126</v>
      </c>
      <c r="E101" s="27"/>
      <c r="F101" s="27"/>
      <c r="G101" s="16"/>
      <c r="H101" s="65"/>
      <c r="I101" s="83"/>
      <c r="J101" s="1" t="s">
        <v>368</v>
      </c>
      <c r="L101" s="1">
        <f>IF(G101="N/A",0,IF(G101="N/A",M101,((IF(J101="Low",1,IF(J101="Med",2,IF(J101="High",3,0)))*G101))))</f>
        <v>0</v>
      </c>
      <c r="M101" s="1">
        <f>IF(G101="N/A",0,((IF(J101="Low",1,IF(J101="Med",2,IF(J101="High",3,0)))*2)))</f>
        <v>2</v>
      </c>
    </row>
    <row r="102" spans="2:13" ht="76.5" x14ac:dyDescent="0.35">
      <c r="B102" s="30">
        <v>638</v>
      </c>
      <c r="C102" s="8" t="s">
        <v>127</v>
      </c>
      <c r="D102" s="26" t="s">
        <v>128</v>
      </c>
      <c r="E102" s="27"/>
      <c r="F102" s="27"/>
      <c r="G102" s="16"/>
      <c r="H102" s="65"/>
      <c r="I102" s="83"/>
      <c r="J102" s="1" t="s">
        <v>368</v>
      </c>
      <c r="L102" s="1">
        <f>IF(G102="N/A",0,IF(G102="N/A",M102,((IF(J102="Low",1,IF(J102="Med",2,IF(J102="High",3,0)))*G102))))</f>
        <v>0</v>
      </c>
      <c r="M102" s="1">
        <f>IF(G102="N/A",0,((IF(J102="Low",1,IF(J102="Med",2,IF(J102="High",3,0)))*2)))</f>
        <v>2</v>
      </c>
    </row>
    <row r="103" spans="2:13" ht="51.4" thickBot="1" x14ac:dyDescent="0.4">
      <c r="B103" s="30">
        <v>639</v>
      </c>
      <c r="C103" s="8" t="s">
        <v>129</v>
      </c>
      <c r="D103" s="26" t="s">
        <v>130</v>
      </c>
      <c r="E103" s="27"/>
      <c r="F103" s="27"/>
      <c r="G103" s="16"/>
      <c r="H103" s="65"/>
      <c r="I103" s="83"/>
      <c r="J103" s="1" t="s">
        <v>368</v>
      </c>
      <c r="L103" s="1">
        <f>IF(G103="N/A",0,IF(G103="N/A",M103,((IF(J103="Low",1,IF(J103="Med",2,IF(J103="High",3,0)))*G103))))</f>
        <v>0</v>
      </c>
      <c r="M103" s="1">
        <f>IF(G103="N/A",0,((IF(J103="Low",1,IF(J103="Med",2,IF(J103="High",3,0)))*2)))</f>
        <v>2</v>
      </c>
    </row>
    <row r="104" spans="2:13" ht="26.65" thickBot="1" x14ac:dyDescent="0.4">
      <c r="B104" s="21" t="s">
        <v>131</v>
      </c>
      <c r="C104" s="22"/>
      <c r="D104" s="23"/>
      <c r="E104" s="118" t="s">
        <v>31</v>
      </c>
      <c r="F104" s="118" t="s">
        <v>30</v>
      </c>
      <c r="G104" s="118" t="s">
        <v>29</v>
      </c>
      <c r="H104" s="119" t="s">
        <v>33</v>
      </c>
      <c r="I104" s="82"/>
    </row>
    <row r="105" spans="2:13" ht="25.5" x14ac:dyDescent="0.35">
      <c r="B105" s="30">
        <v>640</v>
      </c>
      <c r="C105" s="8" t="s">
        <v>132</v>
      </c>
      <c r="D105" s="26" t="s">
        <v>133</v>
      </c>
      <c r="E105" s="27"/>
      <c r="F105" s="27"/>
      <c r="G105" s="16"/>
      <c r="H105" s="65"/>
      <c r="I105" s="83"/>
      <c r="J105" s="1" t="s">
        <v>368</v>
      </c>
      <c r="L105" s="1">
        <f>IF(G105="N/A",0,IF(G105="N/A",M105,((IF(J105="Low",1,IF(J105="Med",2,IF(J105="High",3,0)))*G105))))</f>
        <v>0</v>
      </c>
      <c r="M105" s="1">
        <f>IF(G105="N/A",0,((IF(J105="Low",1,IF(J105="Med",2,IF(J105="High",3,0)))*2)))</f>
        <v>2</v>
      </c>
    </row>
    <row r="106" spans="2:13" ht="25.5" x14ac:dyDescent="0.35">
      <c r="B106" s="30">
        <v>641</v>
      </c>
      <c r="C106" s="8" t="s">
        <v>18</v>
      </c>
      <c r="D106" s="26" t="s">
        <v>134</v>
      </c>
      <c r="E106" s="27"/>
      <c r="F106" s="27"/>
      <c r="G106" s="16"/>
      <c r="H106" s="65"/>
      <c r="I106" s="83"/>
      <c r="J106" s="1" t="s">
        <v>368</v>
      </c>
      <c r="L106" s="1">
        <f>IF(G106="N/A",0,IF(G106="N/A",M106,((IF(J106="Low",1,IF(J106="Med",2,IF(J106="High",3,0)))*G106))))</f>
        <v>0</v>
      </c>
      <c r="M106" s="1">
        <f>IF(G106="N/A",0,((IF(J106="Low",1,IF(J106="Med",2,IF(J106="High",3,0)))*2)))</f>
        <v>2</v>
      </c>
    </row>
    <row r="107" spans="2:13" ht="25.9" thickBot="1" x14ac:dyDescent="0.4">
      <c r="B107" s="30"/>
      <c r="C107" s="8"/>
      <c r="D107" s="26" t="s">
        <v>135</v>
      </c>
      <c r="E107" s="27"/>
      <c r="F107" s="27"/>
      <c r="G107" s="16"/>
      <c r="H107" s="65"/>
      <c r="I107" s="83"/>
      <c r="J107" s="1" t="s">
        <v>368</v>
      </c>
      <c r="L107" s="1">
        <f>IF(G107="N/A",0,IF(G107="N/A",M107,((IF(J107="Low",1,IF(J107="Med",2,IF(J107="High",3,0)))*G107))))</f>
        <v>0</v>
      </c>
      <c r="M107" s="1">
        <f>IF(G107="N/A",0,((IF(J107="Low",1,IF(J107="Med",2,IF(J107="High",3,0)))*2)))</f>
        <v>2</v>
      </c>
    </row>
    <row r="108" spans="2:13" ht="25.15" customHeight="1" thickBot="1" x14ac:dyDescent="0.4">
      <c r="B108" s="122" t="s">
        <v>137</v>
      </c>
      <c r="C108" s="123"/>
      <c r="D108" s="123"/>
      <c r="E108" s="123"/>
      <c r="F108" s="123"/>
      <c r="G108" s="123"/>
      <c r="H108" s="124"/>
      <c r="I108" s="84"/>
    </row>
    <row r="109" spans="2:13" ht="26.65" thickBot="1" x14ac:dyDescent="0.4">
      <c r="B109" s="21" t="s">
        <v>136</v>
      </c>
      <c r="C109" s="22"/>
      <c r="D109" s="24"/>
      <c r="E109" s="118" t="s">
        <v>31</v>
      </c>
      <c r="F109" s="118" t="s">
        <v>30</v>
      </c>
      <c r="G109" s="118" t="s">
        <v>29</v>
      </c>
      <c r="H109" s="119" t="s">
        <v>33</v>
      </c>
      <c r="I109" s="82"/>
    </row>
    <row r="110" spans="2:13" ht="165.75" x14ac:dyDescent="0.35">
      <c r="B110" s="30">
        <v>642</v>
      </c>
      <c r="C110" s="8" t="s">
        <v>138</v>
      </c>
      <c r="D110" s="33" t="s">
        <v>139</v>
      </c>
      <c r="E110" s="27"/>
      <c r="F110" s="27"/>
      <c r="G110" s="16"/>
      <c r="H110" s="65"/>
      <c r="I110" s="83"/>
      <c r="J110" s="1" t="s">
        <v>368</v>
      </c>
      <c r="L110" s="1">
        <f t="shared" ref="L110:L126" si="12">IF(G110="N/A",0,IF(G110="N/A",M110,((IF(J110="Low",1,IF(J110="Med",2,IF(J110="High",3,0)))*G110))))</f>
        <v>0</v>
      </c>
      <c r="M110" s="1">
        <f t="shared" ref="M110:M126" si="13">IF(G110="N/A",0,((IF(J110="Low",1,IF(J110="Med",2,IF(J110="High",3,0)))*2)))</f>
        <v>2</v>
      </c>
    </row>
    <row r="111" spans="2:13" ht="76.5" x14ac:dyDescent="0.35">
      <c r="B111" s="30"/>
      <c r="C111" s="8"/>
      <c r="D111" s="26" t="s">
        <v>140</v>
      </c>
      <c r="E111" s="27"/>
      <c r="F111" s="27"/>
      <c r="G111" s="16"/>
      <c r="H111" s="65"/>
      <c r="I111" s="83"/>
      <c r="J111" s="1" t="s">
        <v>368</v>
      </c>
      <c r="L111" s="1">
        <f t="shared" si="12"/>
        <v>0</v>
      </c>
      <c r="M111" s="1">
        <f t="shared" si="13"/>
        <v>2</v>
      </c>
    </row>
    <row r="112" spans="2:13" ht="25.5" x14ac:dyDescent="0.35">
      <c r="B112" s="30"/>
      <c r="C112" s="8"/>
      <c r="D112" s="26" t="s">
        <v>141</v>
      </c>
      <c r="E112" s="27"/>
      <c r="F112" s="27"/>
      <c r="G112" s="16"/>
      <c r="H112" s="65"/>
      <c r="I112" s="83"/>
      <c r="J112" s="1" t="s">
        <v>368</v>
      </c>
      <c r="L112" s="1">
        <f t="shared" si="12"/>
        <v>0</v>
      </c>
      <c r="M112" s="1">
        <f t="shared" si="13"/>
        <v>2</v>
      </c>
    </row>
    <row r="113" spans="2:13" ht="51" x14ac:dyDescent="0.35">
      <c r="B113" s="30"/>
      <c r="C113" s="8"/>
      <c r="D113" s="26" t="s">
        <v>142</v>
      </c>
      <c r="E113" s="27"/>
      <c r="F113" s="27"/>
      <c r="G113" s="16"/>
      <c r="H113" s="65"/>
      <c r="I113" s="83"/>
      <c r="J113" s="1" t="s">
        <v>368</v>
      </c>
      <c r="L113" s="1">
        <f t="shared" si="12"/>
        <v>0</v>
      </c>
      <c r="M113" s="1">
        <f t="shared" si="13"/>
        <v>2</v>
      </c>
    </row>
    <row r="114" spans="2:13" ht="76.5" x14ac:dyDescent="0.35">
      <c r="B114" s="30"/>
      <c r="C114" s="8"/>
      <c r="D114" s="26" t="s">
        <v>143</v>
      </c>
      <c r="E114" s="27"/>
      <c r="F114" s="27"/>
      <c r="G114" s="16"/>
      <c r="H114" s="65"/>
      <c r="I114" s="83"/>
      <c r="J114" s="1" t="s">
        <v>368</v>
      </c>
      <c r="L114" s="1">
        <f t="shared" si="12"/>
        <v>0</v>
      </c>
      <c r="M114" s="1">
        <f t="shared" si="13"/>
        <v>2</v>
      </c>
    </row>
    <row r="115" spans="2:13" ht="89.25" x14ac:dyDescent="0.35">
      <c r="B115" s="30"/>
      <c r="C115" s="8"/>
      <c r="D115" s="26" t="s">
        <v>144</v>
      </c>
      <c r="E115" s="27"/>
      <c r="F115" s="27"/>
      <c r="G115" s="16"/>
      <c r="H115" s="65"/>
      <c r="I115" s="83"/>
      <c r="J115" s="1" t="s">
        <v>368</v>
      </c>
      <c r="L115" s="1">
        <f t="shared" si="12"/>
        <v>0</v>
      </c>
      <c r="M115" s="1">
        <f t="shared" si="13"/>
        <v>2</v>
      </c>
    </row>
    <row r="116" spans="2:13" ht="51" x14ac:dyDescent="0.35">
      <c r="B116" s="30">
        <v>643</v>
      </c>
      <c r="C116" s="8" t="s">
        <v>145</v>
      </c>
      <c r="D116" s="26" t="s">
        <v>147</v>
      </c>
      <c r="E116" s="27"/>
      <c r="F116" s="27"/>
      <c r="G116" s="16"/>
      <c r="H116" s="65"/>
      <c r="I116" s="83"/>
      <c r="J116" s="1" t="s">
        <v>368</v>
      </c>
      <c r="L116" s="1">
        <f t="shared" si="12"/>
        <v>0</v>
      </c>
      <c r="M116" s="1">
        <f t="shared" si="13"/>
        <v>2</v>
      </c>
    </row>
    <row r="117" spans="2:13" ht="63.75" x14ac:dyDescent="0.35">
      <c r="B117" s="30"/>
      <c r="C117" s="8"/>
      <c r="D117" s="26" t="s">
        <v>146</v>
      </c>
      <c r="E117" s="27"/>
      <c r="F117" s="27"/>
      <c r="G117" s="16"/>
      <c r="H117" s="65"/>
      <c r="I117" s="83"/>
      <c r="J117" s="1" t="s">
        <v>368</v>
      </c>
      <c r="L117" s="1">
        <f t="shared" si="12"/>
        <v>0</v>
      </c>
      <c r="M117" s="1">
        <f t="shared" si="13"/>
        <v>2</v>
      </c>
    </row>
    <row r="118" spans="2:13" ht="191.25" x14ac:dyDescent="0.35">
      <c r="B118" s="30">
        <v>644</v>
      </c>
      <c r="C118" s="8" t="s">
        <v>148</v>
      </c>
      <c r="D118" s="26" t="s">
        <v>149</v>
      </c>
      <c r="E118" s="27"/>
      <c r="F118" s="27"/>
      <c r="G118" s="16"/>
      <c r="H118" s="65"/>
      <c r="I118" s="83"/>
      <c r="J118" s="1" t="s">
        <v>368</v>
      </c>
      <c r="L118" s="1">
        <f t="shared" si="12"/>
        <v>0</v>
      </c>
      <c r="M118" s="1">
        <f t="shared" si="13"/>
        <v>2</v>
      </c>
    </row>
    <row r="119" spans="2:13" ht="38.25" x14ac:dyDescent="0.35">
      <c r="B119" s="30"/>
      <c r="C119" s="8"/>
      <c r="D119" s="26" t="s">
        <v>150</v>
      </c>
      <c r="E119" s="27"/>
      <c r="F119" s="27"/>
      <c r="G119" s="16"/>
      <c r="H119" s="65"/>
      <c r="I119" s="83"/>
      <c r="J119" s="1" t="s">
        <v>368</v>
      </c>
      <c r="L119" s="1">
        <f t="shared" si="12"/>
        <v>0</v>
      </c>
      <c r="M119" s="1">
        <f t="shared" si="13"/>
        <v>2</v>
      </c>
    </row>
    <row r="120" spans="2:13" ht="38.25" x14ac:dyDescent="0.35">
      <c r="B120" s="30"/>
      <c r="C120" s="8"/>
      <c r="D120" s="26" t="s">
        <v>151</v>
      </c>
      <c r="E120" s="27"/>
      <c r="F120" s="27"/>
      <c r="G120" s="16"/>
      <c r="H120" s="65"/>
      <c r="I120" s="83"/>
      <c r="J120" s="1" t="s">
        <v>368</v>
      </c>
      <c r="L120" s="1">
        <f t="shared" si="12"/>
        <v>0</v>
      </c>
      <c r="M120" s="1">
        <f t="shared" si="13"/>
        <v>2</v>
      </c>
    </row>
    <row r="121" spans="2:13" ht="76.5" x14ac:dyDescent="0.35">
      <c r="B121" s="30">
        <v>645</v>
      </c>
      <c r="C121" s="8" t="s">
        <v>152</v>
      </c>
      <c r="D121" s="26" t="s">
        <v>153</v>
      </c>
      <c r="E121" s="27"/>
      <c r="F121" s="27"/>
      <c r="G121" s="16"/>
      <c r="H121" s="65"/>
      <c r="I121" s="83"/>
      <c r="J121" s="1" t="s">
        <v>368</v>
      </c>
      <c r="L121" s="1">
        <f t="shared" si="12"/>
        <v>0</v>
      </c>
      <c r="M121" s="1">
        <f t="shared" si="13"/>
        <v>2</v>
      </c>
    </row>
    <row r="122" spans="2:13" ht="38.25" x14ac:dyDescent="0.35">
      <c r="B122" s="29"/>
      <c r="C122" s="9"/>
      <c r="D122" s="28" t="s">
        <v>154</v>
      </c>
      <c r="E122" s="27"/>
      <c r="F122" s="66"/>
      <c r="G122" s="16"/>
      <c r="H122" s="64"/>
      <c r="I122" s="83"/>
      <c r="J122" s="1" t="s">
        <v>368</v>
      </c>
      <c r="L122" s="1">
        <f t="shared" si="12"/>
        <v>0</v>
      </c>
      <c r="M122" s="1">
        <f t="shared" si="13"/>
        <v>2</v>
      </c>
    </row>
    <row r="123" spans="2:13" ht="38.25" x14ac:dyDescent="0.35">
      <c r="B123" s="30"/>
      <c r="C123" s="8"/>
      <c r="D123" s="26" t="s">
        <v>155</v>
      </c>
      <c r="E123" s="27"/>
      <c r="F123" s="27"/>
      <c r="G123" s="16"/>
      <c r="H123" s="65"/>
      <c r="I123" s="83"/>
      <c r="J123" s="1" t="s">
        <v>368</v>
      </c>
      <c r="L123" s="1">
        <f t="shared" si="12"/>
        <v>0</v>
      </c>
      <c r="M123" s="1">
        <f t="shared" si="13"/>
        <v>2</v>
      </c>
    </row>
    <row r="124" spans="2:13" ht="31.5" customHeight="1" x14ac:dyDescent="0.35">
      <c r="B124" s="30"/>
      <c r="C124" s="8"/>
      <c r="D124" s="26" t="s">
        <v>156</v>
      </c>
      <c r="E124" s="27"/>
      <c r="F124" s="27"/>
      <c r="G124" s="16"/>
      <c r="H124" s="65"/>
      <c r="I124" s="83"/>
      <c r="J124" s="1" t="s">
        <v>368</v>
      </c>
      <c r="L124" s="1">
        <f t="shared" si="12"/>
        <v>0</v>
      </c>
      <c r="M124" s="1">
        <f t="shared" si="13"/>
        <v>2</v>
      </c>
    </row>
    <row r="125" spans="2:13" ht="38.25" x14ac:dyDescent="0.35">
      <c r="B125" s="30"/>
      <c r="C125" s="8"/>
      <c r="D125" s="26" t="s">
        <v>157</v>
      </c>
      <c r="E125" s="27"/>
      <c r="F125" s="27"/>
      <c r="G125" s="16"/>
      <c r="H125" s="65"/>
      <c r="I125" s="83"/>
      <c r="J125" s="1" t="s">
        <v>368</v>
      </c>
      <c r="L125" s="1">
        <f t="shared" si="12"/>
        <v>0</v>
      </c>
      <c r="M125" s="1">
        <f t="shared" si="13"/>
        <v>2</v>
      </c>
    </row>
    <row r="126" spans="2:13" ht="76.900000000000006" thickBot="1" x14ac:dyDescent="0.4">
      <c r="B126" s="30">
        <v>646</v>
      </c>
      <c r="C126" s="8" t="s">
        <v>158</v>
      </c>
      <c r="D126" s="26" t="s">
        <v>159</v>
      </c>
      <c r="E126" s="27"/>
      <c r="F126" s="27"/>
      <c r="G126" s="16"/>
      <c r="H126" s="65"/>
      <c r="I126" s="83"/>
      <c r="J126" s="1" t="s">
        <v>368</v>
      </c>
      <c r="L126" s="1">
        <f t="shared" si="12"/>
        <v>0</v>
      </c>
      <c r="M126" s="1">
        <f t="shared" si="13"/>
        <v>2</v>
      </c>
    </row>
    <row r="127" spans="2:13" ht="26.65" thickBot="1" x14ac:dyDescent="0.4">
      <c r="B127" s="21" t="s">
        <v>160</v>
      </c>
      <c r="C127" s="22"/>
      <c r="D127" s="24"/>
      <c r="E127" s="118" t="s">
        <v>31</v>
      </c>
      <c r="F127" s="118" t="s">
        <v>30</v>
      </c>
      <c r="G127" s="118" t="s">
        <v>29</v>
      </c>
      <c r="H127" s="119" t="s">
        <v>33</v>
      </c>
      <c r="I127" s="82"/>
    </row>
    <row r="128" spans="2:13" ht="38.25" x14ac:dyDescent="0.35">
      <c r="B128" s="30">
        <v>647</v>
      </c>
      <c r="C128" s="8" t="s">
        <v>161</v>
      </c>
      <c r="D128" s="26" t="s">
        <v>162</v>
      </c>
      <c r="E128" s="27"/>
      <c r="F128" s="27"/>
      <c r="G128" s="16"/>
      <c r="H128" s="65"/>
      <c r="I128" s="83"/>
      <c r="J128" s="1" t="s">
        <v>368</v>
      </c>
      <c r="L128" s="1">
        <f t="shared" ref="L128:L153" si="14">IF(G128="N/A",0,IF(G128="N/A",M128,((IF(J128="Low",1,IF(J128="Med",2,IF(J128="High",3,0)))*G128))))</f>
        <v>0</v>
      </c>
      <c r="M128" s="1">
        <f t="shared" ref="M128:M153" si="15">IF(G128="N/A",0,((IF(J128="Low",1,IF(J128="Med",2,IF(J128="High",3,0)))*2)))</f>
        <v>2</v>
      </c>
    </row>
    <row r="129" spans="2:13" ht="51" x14ac:dyDescent="0.35">
      <c r="B129" s="30"/>
      <c r="C129" s="8"/>
      <c r="D129" s="26" t="s">
        <v>163</v>
      </c>
      <c r="E129" s="27"/>
      <c r="F129" s="27"/>
      <c r="G129" s="16"/>
      <c r="H129" s="65"/>
      <c r="I129" s="83"/>
      <c r="J129" s="1" t="s">
        <v>368</v>
      </c>
      <c r="L129" s="1">
        <f t="shared" si="14"/>
        <v>0</v>
      </c>
      <c r="M129" s="1">
        <f t="shared" si="15"/>
        <v>2</v>
      </c>
    </row>
    <row r="130" spans="2:13" ht="127.5" x14ac:dyDescent="0.35">
      <c r="B130" s="30">
        <v>648</v>
      </c>
      <c r="C130" s="8" t="s">
        <v>164</v>
      </c>
      <c r="D130" s="26" t="s">
        <v>165</v>
      </c>
      <c r="E130" s="27"/>
      <c r="F130" s="27"/>
      <c r="G130" s="16"/>
      <c r="H130" s="65"/>
      <c r="I130" s="83"/>
      <c r="J130" s="1" t="s">
        <v>368</v>
      </c>
      <c r="L130" s="1">
        <f t="shared" si="14"/>
        <v>0</v>
      </c>
      <c r="M130" s="1">
        <f t="shared" si="15"/>
        <v>2</v>
      </c>
    </row>
    <row r="131" spans="2:13" ht="89.25" x14ac:dyDescent="0.35">
      <c r="B131" s="30"/>
      <c r="C131" s="8"/>
      <c r="D131" s="26" t="s">
        <v>166</v>
      </c>
      <c r="E131" s="27"/>
      <c r="F131" s="27"/>
      <c r="G131" s="16"/>
      <c r="H131" s="65"/>
      <c r="I131" s="83"/>
      <c r="J131" s="1" t="s">
        <v>368</v>
      </c>
      <c r="L131" s="1">
        <f t="shared" si="14"/>
        <v>0</v>
      </c>
      <c r="M131" s="1">
        <f t="shared" si="15"/>
        <v>2</v>
      </c>
    </row>
    <row r="132" spans="2:13" ht="38.25" x14ac:dyDescent="0.35">
      <c r="B132" s="30">
        <v>649</v>
      </c>
      <c r="C132" s="8" t="s">
        <v>167</v>
      </c>
      <c r="D132" s="26" t="s">
        <v>168</v>
      </c>
      <c r="E132" s="27"/>
      <c r="F132" s="27"/>
      <c r="G132" s="16"/>
      <c r="H132" s="65"/>
      <c r="I132" s="83"/>
      <c r="J132" s="1" t="s">
        <v>368</v>
      </c>
      <c r="L132" s="1">
        <f t="shared" si="14"/>
        <v>0</v>
      </c>
      <c r="M132" s="1">
        <f t="shared" si="15"/>
        <v>2</v>
      </c>
    </row>
    <row r="133" spans="2:13" ht="51" x14ac:dyDescent="0.35">
      <c r="B133" s="30">
        <v>650</v>
      </c>
      <c r="C133" s="8" t="s">
        <v>169</v>
      </c>
      <c r="D133" s="26" t="s">
        <v>170</v>
      </c>
      <c r="E133" s="27"/>
      <c r="F133" s="27"/>
      <c r="G133" s="16"/>
      <c r="H133" s="65"/>
      <c r="I133" s="83"/>
      <c r="J133" s="1" t="s">
        <v>368</v>
      </c>
      <c r="L133" s="1">
        <f t="shared" si="14"/>
        <v>0</v>
      </c>
      <c r="M133" s="1">
        <f t="shared" si="15"/>
        <v>2</v>
      </c>
    </row>
    <row r="134" spans="2:13" ht="25.5" x14ac:dyDescent="0.35">
      <c r="B134" s="30"/>
      <c r="C134" s="8"/>
      <c r="D134" s="26" t="s">
        <v>171</v>
      </c>
      <c r="E134" s="27"/>
      <c r="F134" s="27"/>
      <c r="G134" s="16"/>
      <c r="H134" s="65"/>
      <c r="I134" s="83"/>
      <c r="J134" s="1" t="s">
        <v>368</v>
      </c>
      <c r="L134" s="1">
        <f t="shared" si="14"/>
        <v>0</v>
      </c>
      <c r="M134" s="1">
        <f t="shared" si="15"/>
        <v>2</v>
      </c>
    </row>
    <row r="135" spans="2:13" ht="25.5" x14ac:dyDescent="0.35">
      <c r="B135" s="29"/>
      <c r="C135" s="9"/>
      <c r="D135" s="28" t="s">
        <v>172</v>
      </c>
      <c r="E135" s="27"/>
      <c r="F135" s="66"/>
      <c r="G135" s="16"/>
      <c r="H135" s="64"/>
      <c r="I135" s="83"/>
      <c r="J135" s="1" t="s">
        <v>368</v>
      </c>
      <c r="L135" s="1">
        <f t="shared" si="14"/>
        <v>0</v>
      </c>
      <c r="M135" s="1">
        <f t="shared" si="15"/>
        <v>2</v>
      </c>
    </row>
    <row r="136" spans="2:13" ht="25.5" x14ac:dyDescent="0.35">
      <c r="B136" s="30">
        <v>651</v>
      </c>
      <c r="C136" s="8" t="s">
        <v>12</v>
      </c>
      <c r="D136" s="26" t="s">
        <v>173</v>
      </c>
      <c r="E136" s="27"/>
      <c r="F136" s="27"/>
      <c r="G136" s="16"/>
      <c r="H136" s="65"/>
      <c r="I136" s="83"/>
      <c r="J136" s="1" t="s">
        <v>368</v>
      </c>
      <c r="L136" s="1">
        <f t="shared" si="14"/>
        <v>0</v>
      </c>
      <c r="M136" s="1">
        <f t="shared" si="15"/>
        <v>2</v>
      </c>
    </row>
    <row r="137" spans="2:13" ht="51" x14ac:dyDescent="0.35">
      <c r="B137" s="30"/>
      <c r="C137" s="8"/>
      <c r="D137" s="26" t="s">
        <v>174</v>
      </c>
      <c r="E137" s="27"/>
      <c r="F137" s="27"/>
      <c r="G137" s="16"/>
      <c r="H137" s="65"/>
      <c r="I137" s="83"/>
      <c r="J137" s="1" t="s">
        <v>368</v>
      </c>
      <c r="L137" s="1">
        <f t="shared" si="14"/>
        <v>0</v>
      </c>
      <c r="M137" s="1">
        <f t="shared" si="15"/>
        <v>2</v>
      </c>
    </row>
    <row r="138" spans="2:13" ht="25.5" x14ac:dyDescent="0.35">
      <c r="B138" s="30"/>
      <c r="C138" s="8"/>
      <c r="D138" s="26" t="s">
        <v>175</v>
      </c>
      <c r="E138" s="27"/>
      <c r="F138" s="27"/>
      <c r="G138" s="16"/>
      <c r="H138" s="65"/>
      <c r="I138" s="83"/>
      <c r="J138" s="1" t="s">
        <v>368</v>
      </c>
      <c r="L138" s="1">
        <f t="shared" si="14"/>
        <v>0</v>
      </c>
      <c r="M138" s="1">
        <f t="shared" si="15"/>
        <v>2</v>
      </c>
    </row>
    <row r="139" spans="2:13" ht="25.5" x14ac:dyDescent="0.35">
      <c r="B139" s="30"/>
      <c r="C139" s="8"/>
      <c r="D139" s="26" t="s">
        <v>176</v>
      </c>
      <c r="E139" s="27"/>
      <c r="F139" s="27"/>
      <c r="G139" s="16"/>
      <c r="H139" s="65"/>
      <c r="I139" s="83"/>
      <c r="J139" s="1" t="s">
        <v>368</v>
      </c>
      <c r="L139" s="1">
        <f t="shared" si="14"/>
        <v>0</v>
      </c>
      <c r="M139" s="1">
        <f t="shared" si="15"/>
        <v>2</v>
      </c>
    </row>
    <row r="140" spans="2:13" ht="25.5" x14ac:dyDescent="0.35">
      <c r="B140" s="30"/>
      <c r="C140" s="8"/>
      <c r="D140" s="26" t="s">
        <v>177</v>
      </c>
      <c r="E140" s="27"/>
      <c r="F140" s="27"/>
      <c r="G140" s="16"/>
      <c r="H140" s="65"/>
      <c r="I140" s="83"/>
      <c r="J140" s="1" t="s">
        <v>368</v>
      </c>
      <c r="L140" s="1">
        <f t="shared" si="14"/>
        <v>0</v>
      </c>
      <c r="M140" s="1">
        <f t="shared" si="15"/>
        <v>2</v>
      </c>
    </row>
    <row r="141" spans="2:13" ht="27" x14ac:dyDescent="0.35">
      <c r="B141" s="30">
        <v>652</v>
      </c>
      <c r="C141" s="8" t="s">
        <v>178</v>
      </c>
      <c r="D141" s="26" t="s">
        <v>179</v>
      </c>
      <c r="E141" s="27"/>
      <c r="F141" s="27"/>
      <c r="G141" s="16"/>
      <c r="H141" s="65"/>
      <c r="I141" s="83"/>
      <c r="J141" s="1" t="s">
        <v>368</v>
      </c>
      <c r="L141" s="1">
        <f t="shared" si="14"/>
        <v>0</v>
      </c>
      <c r="M141" s="1">
        <f t="shared" si="15"/>
        <v>2</v>
      </c>
    </row>
    <row r="142" spans="2:13" ht="76.5" x14ac:dyDescent="0.35">
      <c r="B142" s="30"/>
      <c r="C142" s="8"/>
      <c r="D142" s="26" t="s">
        <v>180</v>
      </c>
      <c r="E142" s="27"/>
      <c r="F142" s="27"/>
      <c r="G142" s="16"/>
      <c r="H142" s="65"/>
      <c r="I142" s="83"/>
      <c r="J142" s="1" t="s">
        <v>368</v>
      </c>
      <c r="L142" s="1">
        <f t="shared" si="14"/>
        <v>0</v>
      </c>
      <c r="M142" s="1">
        <f t="shared" si="15"/>
        <v>2</v>
      </c>
    </row>
    <row r="143" spans="2:13" ht="38.25" x14ac:dyDescent="0.35">
      <c r="B143" s="30"/>
      <c r="C143" s="8"/>
      <c r="D143" s="26" t="s">
        <v>181</v>
      </c>
      <c r="E143" s="27"/>
      <c r="F143" s="27"/>
      <c r="G143" s="16"/>
      <c r="H143" s="65"/>
      <c r="I143" s="83"/>
      <c r="J143" s="1" t="s">
        <v>368</v>
      </c>
      <c r="L143" s="1">
        <f t="shared" si="14"/>
        <v>0</v>
      </c>
      <c r="M143" s="1">
        <f t="shared" si="15"/>
        <v>2</v>
      </c>
    </row>
    <row r="144" spans="2:13" ht="38.25" x14ac:dyDescent="0.35">
      <c r="B144" s="30">
        <v>653</v>
      </c>
      <c r="C144" s="8" t="s">
        <v>182</v>
      </c>
      <c r="D144" s="26" t="s">
        <v>183</v>
      </c>
      <c r="E144" s="27"/>
      <c r="F144" s="27"/>
      <c r="G144" s="16"/>
      <c r="H144" s="65"/>
      <c r="I144" s="83"/>
      <c r="J144" s="1" t="s">
        <v>368</v>
      </c>
      <c r="L144" s="1">
        <f t="shared" si="14"/>
        <v>0</v>
      </c>
      <c r="M144" s="1">
        <f t="shared" si="15"/>
        <v>2</v>
      </c>
    </row>
    <row r="145" spans="2:13" ht="25.5" x14ac:dyDescent="0.35">
      <c r="B145" s="30"/>
      <c r="C145" s="8"/>
      <c r="D145" s="26" t="s">
        <v>184</v>
      </c>
      <c r="E145" s="27"/>
      <c r="F145" s="27"/>
      <c r="G145" s="16"/>
      <c r="H145" s="65"/>
      <c r="I145" s="83"/>
      <c r="J145" s="1" t="s">
        <v>368</v>
      </c>
      <c r="L145" s="1">
        <f t="shared" si="14"/>
        <v>0</v>
      </c>
      <c r="M145" s="1">
        <f t="shared" si="15"/>
        <v>2</v>
      </c>
    </row>
    <row r="146" spans="2:13" x14ac:dyDescent="0.35">
      <c r="B146" s="30"/>
      <c r="C146" s="8"/>
      <c r="D146" s="26" t="s">
        <v>185</v>
      </c>
      <c r="E146" s="27"/>
      <c r="F146" s="27"/>
      <c r="G146" s="16"/>
      <c r="H146" s="65"/>
      <c r="I146" s="83"/>
      <c r="J146" s="1" t="s">
        <v>368</v>
      </c>
      <c r="L146" s="1">
        <f t="shared" si="14"/>
        <v>0</v>
      </c>
      <c r="M146" s="1">
        <f t="shared" si="15"/>
        <v>2</v>
      </c>
    </row>
    <row r="147" spans="2:13" ht="25.5" x14ac:dyDescent="0.35">
      <c r="B147" s="30"/>
      <c r="C147" s="8"/>
      <c r="D147" s="26" t="s">
        <v>186</v>
      </c>
      <c r="E147" s="27"/>
      <c r="F147" s="27"/>
      <c r="G147" s="16"/>
      <c r="H147" s="65"/>
      <c r="I147" s="83"/>
      <c r="J147" s="1" t="s">
        <v>368</v>
      </c>
      <c r="L147" s="1">
        <f t="shared" si="14"/>
        <v>0</v>
      </c>
      <c r="M147" s="1">
        <f t="shared" si="15"/>
        <v>2</v>
      </c>
    </row>
    <row r="148" spans="2:13" ht="27" x14ac:dyDescent="0.35">
      <c r="B148" s="29">
        <v>654</v>
      </c>
      <c r="C148" s="9" t="s">
        <v>187</v>
      </c>
      <c r="D148" s="28" t="s">
        <v>188</v>
      </c>
      <c r="E148" s="27"/>
      <c r="F148" s="66"/>
      <c r="G148" s="16"/>
      <c r="H148" s="64"/>
      <c r="I148" s="83"/>
      <c r="J148" s="1" t="s">
        <v>368</v>
      </c>
      <c r="L148" s="1">
        <f t="shared" si="14"/>
        <v>0</v>
      </c>
      <c r="M148" s="1">
        <f t="shared" si="15"/>
        <v>2</v>
      </c>
    </row>
    <row r="149" spans="2:13" ht="25.5" x14ac:dyDescent="0.35">
      <c r="B149" s="30"/>
      <c r="C149" s="8"/>
      <c r="D149" s="26" t="s">
        <v>189</v>
      </c>
      <c r="E149" s="27"/>
      <c r="F149" s="27"/>
      <c r="G149" s="16"/>
      <c r="H149" s="65"/>
      <c r="I149" s="83"/>
      <c r="J149" s="1" t="s">
        <v>368</v>
      </c>
      <c r="L149" s="1">
        <f t="shared" si="14"/>
        <v>0</v>
      </c>
      <c r="M149" s="1">
        <f t="shared" si="15"/>
        <v>2</v>
      </c>
    </row>
    <row r="150" spans="2:13" ht="204" x14ac:dyDescent="0.35">
      <c r="B150" s="30"/>
      <c r="C150" s="8"/>
      <c r="D150" s="26" t="s">
        <v>190</v>
      </c>
      <c r="E150" s="27"/>
      <c r="F150" s="27"/>
      <c r="G150" s="16"/>
      <c r="H150" s="65"/>
      <c r="I150" s="83"/>
      <c r="J150" s="1" t="s">
        <v>368</v>
      </c>
      <c r="L150" s="1">
        <f t="shared" si="14"/>
        <v>0</v>
      </c>
      <c r="M150" s="1">
        <f t="shared" si="15"/>
        <v>2</v>
      </c>
    </row>
    <row r="151" spans="2:13" ht="38.25" x14ac:dyDescent="0.35">
      <c r="B151" s="30">
        <v>655</v>
      </c>
      <c r="C151" s="8" t="s">
        <v>191</v>
      </c>
      <c r="D151" s="26" t="s">
        <v>192</v>
      </c>
      <c r="E151" s="27"/>
      <c r="F151" s="27"/>
      <c r="G151" s="16"/>
      <c r="H151" s="65"/>
      <c r="I151" s="83"/>
      <c r="J151" s="1" t="s">
        <v>368</v>
      </c>
      <c r="L151" s="1">
        <f t="shared" si="14"/>
        <v>0</v>
      </c>
      <c r="M151" s="1">
        <f t="shared" si="15"/>
        <v>2</v>
      </c>
    </row>
    <row r="152" spans="2:13" ht="25.5" x14ac:dyDescent="0.35">
      <c r="B152" s="30">
        <v>656</v>
      </c>
      <c r="C152" s="8" t="s">
        <v>193</v>
      </c>
      <c r="D152" s="26" t="s">
        <v>194</v>
      </c>
      <c r="E152" s="27"/>
      <c r="F152" s="27"/>
      <c r="G152" s="16"/>
      <c r="H152" s="65"/>
      <c r="I152" s="83"/>
      <c r="J152" s="1" t="s">
        <v>368</v>
      </c>
      <c r="L152" s="1">
        <f t="shared" si="14"/>
        <v>0</v>
      </c>
      <c r="M152" s="1">
        <f t="shared" si="15"/>
        <v>2</v>
      </c>
    </row>
    <row r="153" spans="2:13" ht="51.4" thickBot="1" x14ac:dyDescent="0.4">
      <c r="B153" s="30"/>
      <c r="C153" s="8"/>
      <c r="D153" s="26" t="s">
        <v>195</v>
      </c>
      <c r="E153" s="27"/>
      <c r="F153" s="27"/>
      <c r="G153" s="16"/>
      <c r="H153" s="65"/>
      <c r="I153" s="83"/>
      <c r="J153" s="1" t="s">
        <v>368</v>
      </c>
      <c r="L153" s="1">
        <f t="shared" si="14"/>
        <v>0</v>
      </c>
      <c r="M153" s="1">
        <f t="shared" si="15"/>
        <v>2</v>
      </c>
    </row>
    <row r="154" spans="2:13" ht="25.15" customHeight="1" thickBot="1" x14ac:dyDescent="0.4">
      <c r="B154" s="122" t="s">
        <v>240</v>
      </c>
      <c r="C154" s="123"/>
      <c r="D154" s="123"/>
      <c r="E154" s="123"/>
      <c r="F154" s="123"/>
      <c r="G154" s="123"/>
      <c r="H154" s="124"/>
      <c r="I154" s="84"/>
    </row>
    <row r="155" spans="2:13" ht="26.65" thickBot="1" x14ac:dyDescent="0.4">
      <c r="B155" s="21" t="s">
        <v>196</v>
      </c>
      <c r="C155" s="22"/>
      <c r="D155" s="24"/>
      <c r="E155" s="118" t="s">
        <v>31</v>
      </c>
      <c r="F155" s="118" t="s">
        <v>30</v>
      </c>
      <c r="G155" s="118" t="s">
        <v>29</v>
      </c>
      <c r="H155" s="119" t="s">
        <v>33</v>
      </c>
      <c r="I155" s="82"/>
    </row>
    <row r="156" spans="2:13" ht="25.5" x14ac:dyDescent="0.35">
      <c r="B156" s="30">
        <v>664</v>
      </c>
      <c r="C156" s="8" t="s">
        <v>197</v>
      </c>
      <c r="D156" s="26" t="s">
        <v>198</v>
      </c>
      <c r="E156" s="27"/>
      <c r="F156" s="27"/>
      <c r="G156" s="16"/>
      <c r="H156" s="65"/>
      <c r="I156" s="83"/>
      <c r="J156" s="1" t="s">
        <v>368</v>
      </c>
      <c r="L156" s="1">
        <f t="shared" ref="L156:L176" si="16">IF(G156="N/A",0,IF(G156="N/A",M156,((IF(J156="Low",1,IF(J156="Med",2,IF(J156="High",3,0)))*G156))))</f>
        <v>0</v>
      </c>
      <c r="M156" s="1">
        <f t="shared" ref="M156:M176" si="17">IF(G156="N/A",0,((IF(J156="Low",1,IF(J156="Med",2,IF(J156="High",3,0)))*2)))</f>
        <v>2</v>
      </c>
    </row>
    <row r="157" spans="2:13" ht="102" x14ac:dyDescent="0.35">
      <c r="B157" s="30"/>
      <c r="C157" s="8"/>
      <c r="D157" s="26" t="s">
        <v>347</v>
      </c>
      <c r="E157" s="27"/>
      <c r="F157" s="27"/>
      <c r="G157" s="16"/>
      <c r="H157" s="65"/>
      <c r="I157" s="83"/>
      <c r="J157" s="1" t="s">
        <v>368</v>
      </c>
      <c r="L157" s="1">
        <f t="shared" si="16"/>
        <v>0</v>
      </c>
      <c r="M157" s="1">
        <f t="shared" si="17"/>
        <v>2</v>
      </c>
    </row>
    <row r="158" spans="2:13" ht="23.45" customHeight="1" x14ac:dyDescent="0.35">
      <c r="B158" s="29"/>
      <c r="C158" s="9"/>
      <c r="D158" s="93" t="s">
        <v>199</v>
      </c>
      <c r="E158" s="62"/>
      <c r="F158" s="66"/>
      <c r="G158" s="16"/>
      <c r="H158" s="65"/>
      <c r="I158" s="83"/>
      <c r="J158" s="1" t="s">
        <v>368</v>
      </c>
      <c r="L158" s="1">
        <f t="shared" si="16"/>
        <v>0</v>
      </c>
      <c r="M158" s="1">
        <f t="shared" si="17"/>
        <v>2</v>
      </c>
    </row>
    <row r="159" spans="2:13" ht="25.5" x14ac:dyDescent="0.35">
      <c r="B159" s="30"/>
      <c r="C159" s="8"/>
      <c r="D159" s="26" t="s">
        <v>200</v>
      </c>
      <c r="E159" s="27"/>
      <c r="F159" s="27"/>
      <c r="G159" s="16"/>
      <c r="H159" s="65"/>
      <c r="I159" s="83"/>
      <c r="J159" s="1" t="s">
        <v>368</v>
      </c>
      <c r="L159" s="1">
        <f t="shared" si="16"/>
        <v>0</v>
      </c>
      <c r="M159" s="1">
        <f t="shared" si="17"/>
        <v>2</v>
      </c>
    </row>
    <row r="160" spans="2:13" ht="51" x14ac:dyDescent="0.35">
      <c r="B160" s="30"/>
      <c r="C160" s="8"/>
      <c r="D160" s="26" t="s">
        <v>201</v>
      </c>
      <c r="E160" s="27"/>
      <c r="F160" s="27"/>
      <c r="G160" s="16"/>
      <c r="H160" s="65"/>
      <c r="I160" s="83"/>
      <c r="J160" s="1" t="s">
        <v>368</v>
      </c>
      <c r="L160" s="1">
        <f t="shared" si="16"/>
        <v>0</v>
      </c>
      <c r="M160" s="1">
        <f t="shared" si="17"/>
        <v>2</v>
      </c>
    </row>
    <row r="161" spans="2:13" ht="55.9" customHeight="1" x14ac:dyDescent="0.35">
      <c r="B161" s="30"/>
      <c r="C161" s="8"/>
      <c r="D161" s="26" t="s">
        <v>202</v>
      </c>
      <c r="E161" s="27"/>
      <c r="F161" s="27"/>
      <c r="G161" s="16"/>
      <c r="H161" s="65"/>
      <c r="I161" s="83"/>
      <c r="J161" s="1" t="s">
        <v>368</v>
      </c>
      <c r="L161" s="1">
        <f t="shared" si="16"/>
        <v>0</v>
      </c>
      <c r="M161" s="1">
        <f t="shared" si="17"/>
        <v>2</v>
      </c>
    </row>
    <row r="162" spans="2:13" ht="76.5" x14ac:dyDescent="0.35">
      <c r="B162" s="30"/>
      <c r="C162" s="8"/>
      <c r="D162" s="26" t="s">
        <v>203</v>
      </c>
      <c r="E162" s="27"/>
      <c r="F162" s="27"/>
      <c r="G162" s="16"/>
      <c r="H162" s="65"/>
      <c r="I162" s="83"/>
      <c r="J162" s="1" t="s">
        <v>368</v>
      </c>
      <c r="L162" s="1">
        <f t="shared" si="16"/>
        <v>0</v>
      </c>
      <c r="M162" s="1">
        <f t="shared" si="17"/>
        <v>2</v>
      </c>
    </row>
    <row r="163" spans="2:13" ht="127.5" x14ac:dyDescent="0.35">
      <c r="B163" s="30">
        <v>665</v>
      </c>
      <c r="C163" s="8" t="s">
        <v>204</v>
      </c>
      <c r="D163" s="26" t="s">
        <v>348</v>
      </c>
      <c r="E163" s="27"/>
      <c r="F163" s="27"/>
      <c r="G163" s="16"/>
      <c r="H163" s="65"/>
      <c r="I163" s="83"/>
      <c r="J163" s="1" t="s">
        <v>368</v>
      </c>
      <c r="L163" s="1">
        <f t="shared" si="16"/>
        <v>0</v>
      </c>
      <c r="M163" s="1">
        <f t="shared" si="17"/>
        <v>2</v>
      </c>
    </row>
    <row r="164" spans="2:13" ht="38.25" x14ac:dyDescent="0.35">
      <c r="B164" s="29"/>
      <c r="C164" s="9"/>
      <c r="D164" s="28" t="s">
        <v>205</v>
      </c>
      <c r="E164" s="62"/>
      <c r="F164" s="66"/>
      <c r="G164" s="16"/>
      <c r="H164" s="64"/>
      <c r="I164" s="83"/>
      <c r="J164" s="1" t="s">
        <v>368</v>
      </c>
      <c r="L164" s="1">
        <f t="shared" si="16"/>
        <v>0</v>
      </c>
      <c r="M164" s="1">
        <f t="shared" si="17"/>
        <v>2</v>
      </c>
    </row>
    <row r="165" spans="2:13" ht="102" x14ac:dyDescent="0.35">
      <c r="B165" s="30"/>
      <c r="C165" s="8"/>
      <c r="D165" s="26" t="s">
        <v>206</v>
      </c>
      <c r="E165" s="27"/>
      <c r="F165" s="27"/>
      <c r="G165" s="16"/>
      <c r="H165" s="65"/>
      <c r="I165" s="83"/>
      <c r="J165" s="1" t="s">
        <v>368</v>
      </c>
      <c r="L165" s="1">
        <f t="shared" si="16"/>
        <v>0</v>
      </c>
      <c r="M165" s="1">
        <f t="shared" si="17"/>
        <v>2</v>
      </c>
    </row>
    <row r="166" spans="2:13" ht="25.5" x14ac:dyDescent="0.35">
      <c r="B166" s="30"/>
      <c r="C166" s="8"/>
      <c r="D166" s="26" t="s">
        <v>207</v>
      </c>
      <c r="E166" s="27"/>
      <c r="F166" s="27"/>
      <c r="G166" s="16"/>
      <c r="H166" s="65"/>
      <c r="I166" s="83"/>
      <c r="J166" s="1" t="s">
        <v>368</v>
      </c>
      <c r="L166" s="1">
        <f t="shared" si="16"/>
        <v>0</v>
      </c>
      <c r="M166" s="1">
        <f t="shared" si="17"/>
        <v>2</v>
      </c>
    </row>
    <row r="167" spans="2:13" ht="25.5" x14ac:dyDescent="0.35">
      <c r="B167" s="30">
        <v>666</v>
      </c>
      <c r="C167" s="8" t="s">
        <v>208</v>
      </c>
      <c r="D167" s="26" t="s">
        <v>209</v>
      </c>
      <c r="E167" s="27"/>
      <c r="F167" s="27"/>
      <c r="G167" s="16"/>
      <c r="H167" s="65"/>
      <c r="I167" s="83"/>
      <c r="J167" s="1" t="s">
        <v>368</v>
      </c>
      <c r="L167" s="1">
        <f t="shared" si="16"/>
        <v>0</v>
      </c>
      <c r="M167" s="1">
        <f t="shared" si="17"/>
        <v>2</v>
      </c>
    </row>
    <row r="168" spans="2:13" ht="76.5" x14ac:dyDescent="0.35">
      <c r="B168" s="30"/>
      <c r="C168" s="8"/>
      <c r="D168" s="26" t="s">
        <v>210</v>
      </c>
      <c r="E168" s="27"/>
      <c r="F168" s="27"/>
      <c r="G168" s="16"/>
      <c r="H168" s="65"/>
      <c r="I168" s="83"/>
      <c r="J168" s="1" t="s">
        <v>368</v>
      </c>
      <c r="L168" s="1">
        <f t="shared" si="16"/>
        <v>0</v>
      </c>
      <c r="M168" s="1">
        <f t="shared" si="17"/>
        <v>2</v>
      </c>
    </row>
    <row r="169" spans="2:13" x14ac:dyDescent="0.35">
      <c r="B169" s="30">
        <v>667</v>
      </c>
      <c r="C169" s="8" t="s">
        <v>211</v>
      </c>
      <c r="D169" s="48" t="s">
        <v>212</v>
      </c>
      <c r="E169" s="27"/>
      <c r="F169" s="27"/>
      <c r="G169" s="16"/>
      <c r="H169" s="65"/>
      <c r="I169" s="83"/>
      <c r="J169" s="1" t="s">
        <v>368</v>
      </c>
      <c r="L169" s="1">
        <f t="shared" si="16"/>
        <v>0</v>
      </c>
      <c r="M169" s="1">
        <f t="shared" si="17"/>
        <v>2</v>
      </c>
    </row>
    <row r="170" spans="2:13" ht="25.5" x14ac:dyDescent="0.35">
      <c r="B170" s="30"/>
      <c r="C170" s="8"/>
      <c r="D170" s="26" t="s">
        <v>213</v>
      </c>
      <c r="E170" s="27"/>
      <c r="F170" s="27"/>
      <c r="G170" s="16"/>
      <c r="H170" s="65"/>
      <c r="I170" s="83"/>
      <c r="J170" s="1" t="s">
        <v>368</v>
      </c>
      <c r="L170" s="1">
        <f t="shared" si="16"/>
        <v>0</v>
      </c>
      <c r="M170" s="1">
        <f t="shared" si="17"/>
        <v>2</v>
      </c>
    </row>
    <row r="171" spans="2:13" ht="63.75" x14ac:dyDescent="0.35">
      <c r="B171" s="30">
        <v>668</v>
      </c>
      <c r="C171" s="8" t="s">
        <v>214</v>
      </c>
      <c r="D171" s="26" t="s">
        <v>215</v>
      </c>
      <c r="E171" s="27"/>
      <c r="F171" s="27"/>
      <c r="G171" s="16"/>
      <c r="H171" s="65"/>
      <c r="I171" s="83"/>
      <c r="J171" s="1" t="s">
        <v>368</v>
      </c>
      <c r="L171" s="1">
        <f t="shared" si="16"/>
        <v>0</v>
      </c>
      <c r="M171" s="1">
        <f t="shared" si="17"/>
        <v>2</v>
      </c>
    </row>
    <row r="172" spans="2:13" ht="38.25" x14ac:dyDescent="0.35">
      <c r="B172" s="30">
        <v>669</v>
      </c>
      <c r="C172" s="8" t="s">
        <v>216</v>
      </c>
      <c r="D172" s="26" t="s">
        <v>217</v>
      </c>
      <c r="E172" s="27"/>
      <c r="F172" s="27"/>
      <c r="G172" s="16"/>
      <c r="H172" s="65"/>
      <c r="I172" s="83"/>
      <c r="J172" s="1" t="s">
        <v>368</v>
      </c>
      <c r="L172" s="1">
        <f t="shared" si="16"/>
        <v>0</v>
      </c>
      <c r="M172" s="1">
        <f t="shared" si="17"/>
        <v>2</v>
      </c>
    </row>
    <row r="173" spans="2:13" ht="51" x14ac:dyDescent="0.35">
      <c r="B173" s="30"/>
      <c r="C173" s="8"/>
      <c r="D173" s="26" t="s">
        <v>218</v>
      </c>
      <c r="E173" s="27"/>
      <c r="F173" s="27"/>
      <c r="G173" s="16"/>
      <c r="H173" s="65"/>
      <c r="I173" s="83"/>
      <c r="J173" s="1" t="s">
        <v>368</v>
      </c>
      <c r="L173" s="1">
        <f t="shared" si="16"/>
        <v>0</v>
      </c>
      <c r="M173" s="1">
        <f t="shared" si="17"/>
        <v>2</v>
      </c>
    </row>
    <row r="174" spans="2:13" ht="38.25" x14ac:dyDescent="0.35">
      <c r="B174" s="30">
        <v>670</v>
      </c>
      <c r="C174" s="8" t="s">
        <v>84</v>
      </c>
      <c r="D174" s="26" t="s">
        <v>219</v>
      </c>
      <c r="E174" s="27"/>
      <c r="F174" s="27"/>
      <c r="G174" s="16"/>
      <c r="H174" s="65"/>
      <c r="I174" s="83"/>
      <c r="J174" s="1" t="s">
        <v>368</v>
      </c>
      <c r="L174" s="1">
        <f t="shared" si="16"/>
        <v>0</v>
      </c>
      <c r="M174" s="1">
        <f t="shared" si="17"/>
        <v>2</v>
      </c>
    </row>
    <row r="175" spans="2:13" ht="38.25" x14ac:dyDescent="0.35">
      <c r="B175" s="30"/>
      <c r="C175" s="8"/>
      <c r="D175" s="26" t="s">
        <v>220</v>
      </c>
      <c r="E175" s="27"/>
      <c r="F175" s="27"/>
      <c r="G175" s="16"/>
      <c r="H175" s="65"/>
      <c r="I175" s="83"/>
      <c r="J175" s="1" t="s">
        <v>368</v>
      </c>
      <c r="L175" s="1">
        <f t="shared" si="16"/>
        <v>0</v>
      </c>
      <c r="M175" s="1">
        <f t="shared" si="17"/>
        <v>2</v>
      </c>
    </row>
    <row r="176" spans="2:13" ht="28.15" customHeight="1" thickBot="1" x14ac:dyDescent="0.4">
      <c r="B176" s="29"/>
      <c r="C176" s="9"/>
      <c r="D176" s="28" t="s">
        <v>221</v>
      </c>
      <c r="E176" s="27"/>
      <c r="F176" s="66"/>
      <c r="G176" s="16"/>
      <c r="H176" s="64"/>
      <c r="I176" s="83"/>
      <c r="J176" s="1" t="s">
        <v>368</v>
      </c>
      <c r="L176" s="1">
        <f t="shared" si="16"/>
        <v>0</v>
      </c>
      <c r="M176" s="1">
        <f t="shared" si="17"/>
        <v>2</v>
      </c>
    </row>
    <row r="177" spans="2:13" ht="26.65" thickBot="1" x14ac:dyDescent="0.4">
      <c r="B177" s="21" t="s">
        <v>222</v>
      </c>
      <c r="C177" s="22"/>
      <c r="D177" s="24"/>
      <c r="E177" s="118" t="s">
        <v>31</v>
      </c>
      <c r="F177" s="118" t="s">
        <v>30</v>
      </c>
      <c r="G177" s="118" t="s">
        <v>29</v>
      </c>
      <c r="H177" s="119" t="s">
        <v>33</v>
      </c>
      <c r="I177" s="82"/>
    </row>
    <row r="178" spans="2:13" ht="25.5" x14ac:dyDescent="0.35">
      <c r="B178" s="30">
        <v>671</v>
      </c>
      <c r="C178" s="8" t="s">
        <v>223</v>
      </c>
      <c r="D178" s="26" t="s">
        <v>224</v>
      </c>
      <c r="E178" s="27"/>
      <c r="F178" s="27"/>
      <c r="G178" s="16"/>
      <c r="H178" s="65"/>
      <c r="I178" s="83"/>
      <c r="J178" s="1" t="s">
        <v>368</v>
      </c>
      <c r="L178" s="1">
        <f t="shared" ref="L178:L189" si="18">IF(G178="N/A",0,IF(G178="N/A",M178,((IF(J178="Low",1,IF(J178="Med",2,IF(J178="High",3,0)))*G178))))</f>
        <v>0</v>
      </c>
      <c r="M178" s="1">
        <f t="shared" ref="M178:M189" si="19">IF(G178="N/A",0,((IF(J178="Low",1,IF(J178="Med",2,IF(J178="High",3,0)))*2)))</f>
        <v>2</v>
      </c>
    </row>
    <row r="179" spans="2:13" ht="76.5" x14ac:dyDescent="0.35">
      <c r="B179" s="30"/>
      <c r="C179" s="8"/>
      <c r="D179" s="26" t="s">
        <v>225</v>
      </c>
      <c r="E179" s="27"/>
      <c r="F179" s="27"/>
      <c r="G179" s="16"/>
      <c r="H179" s="65"/>
      <c r="I179" s="83"/>
      <c r="J179" s="1" t="s">
        <v>368</v>
      </c>
      <c r="L179" s="1">
        <f t="shared" si="18"/>
        <v>0</v>
      </c>
      <c r="M179" s="1">
        <f t="shared" si="19"/>
        <v>2</v>
      </c>
    </row>
    <row r="180" spans="2:13" ht="51" x14ac:dyDescent="0.35">
      <c r="B180" s="30"/>
      <c r="C180" s="8"/>
      <c r="D180" s="26" t="s">
        <v>226</v>
      </c>
      <c r="E180" s="27"/>
      <c r="F180" s="27"/>
      <c r="G180" s="16"/>
      <c r="H180" s="65"/>
      <c r="I180" s="83"/>
      <c r="J180" s="1" t="s">
        <v>368</v>
      </c>
      <c r="L180" s="1">
        <f t="shared" si="18"/>
        <v>0</v>
      </c>
      <c r="M180" s="1">
        <f t="shared" si="19"/>
        <v>2</v>
      </c>
    </row>
    <row r="181" spans="2:13" ht="63.75" x14ac:dyDescent="0.35">
      <c r="B181" s="30"/>
      <c r="C181" s="8"/>
      <c r="D181" s="26" t="s">
        <v>227</v>
      </c>
      <c r="E181" s="27"/>
      <c r="F181" s="27"/>
      <c r="G181" s="16"/>
      <c r="H181" s="65"/>
      <c r="I181" s="83"/>
      <c r="J181" s="1" t="s">
        <v>368</v>
      </c>
      <c r="L181" s="1">
        <f t="shared" si="18"/>
        <v>0</v>
      </c>
      <c r="M181" s="1">
        <f t="shared" si="19"/>
        <v>2</v>
      </c>
    </row>
    <row r="182" spans="2:13" ht="38.25" x14ac:dyDescent="0.35">
      <c r="B182" s="30">
        <v>672</v>
      </c>
      <c r="C182" s="8" t="s">
        <v>228</v>
      </c>
      <c r="D182" s="26" t="s">
        <v>229</v>
      </c>
      <c r="E182" s="27"/>
      <c r="F182" s="27"/>
      <c r="G182" s="16"/>
      <c r="H182" s="65"/>
      <c r="I182" s="83"/>
      <c r="J182" s="1" t="s">
        <v>368</v>
      </c>
      <c r="L182" s="1">
        <f t="shared" si="18"/>
        <v>0</v>
      </c>
      <c r="M182" s="1">
        <f t="shared" si="19"/>
        <v>2</v>
      </c>
    </row>
    <row r="183" spans="2:13" ht="38.25" x14ac:dyDescent="0.35">
      <c r="B183" s="30"/>
      <c r="C183" s="8"/>
      <c r="D183" s="26" t="s">
        <v>230</v>
      </c>
      <c r="E183" s="27"/>
      <c r="F183" s="27"/>
      <c r="G183" s="16"/>
      <c r="H183" s="65"/>
      <c r="I183" s="83"/>
      <c r="J183" s="1" t="s">
        <v>368</v>
      </c>
      <c r="L183" s="1">
        <f t="shared" si="18"/>
        <v>0</v>
      </c>
      <c r="M183" s="1">
        <f t="shared" si="19"/>
        <v>2</v>
      </c>
    </row>
    <row r="184" spans="2:13" ht="25.5" x14ac:dyDescent="0.35">
      <c r="B184" s="30">
        <v>673</v>
      </c>
      <c r="C184" s="8" t="s">
        <v>231</v>
      </c>
      <c r="D184" s="26" t="s">
        <v>232</v>
      </c>
      <c r="E184" s="27"/>
      <c r="F184" s="27"/>
      <c r="G184" s="16"/>
      <c r="H184" s="65"/>
      <c r="I184" s="83"/>
      <c r="J184" s="1" t="s">
        <v>368</v>
      </c>
      <c r="L184" s="1">
        <f t="shared" si="18"/>
        <v>0</v>
      </c>
      <c r="M184" s="1">
        <f t="shared" si="19"/>
        <v>2</v>
      </c>
    </row>
    <row r="185" spans="2:13" ht="38.25" x14ac:dyDescent="0.35">
      <c r="B185" s="30">
        <v>674</v>
      </c>
      <c r="C185" s="8" t="s">
        <v>233</v>
      </c>
      <c r="D185" s="26" t="s">
        <v>234</v>
      </c>
      <c r="E185" s="27"/>
      <c r="F185" s="27"/>
      <c r="G185" s="16"/>
      <c r="H185" s="65"/>
      <c r="I185" s="83"/>
      <c r="J185" s="1" t="s">
        <v>368</v>
      </c>
      <c r="L185" s="1">
        <f t="shared" si="18"/>
        <v>0</v>
      </c>
      <c r="M185" s="1">
        <f t="shared" si="19"/>
        <v>2</v>
      </c>
    </row>
    <row r="186" spans="2:13" ht="25.5" x14ac:dyDescent="0.35">
      <c r="B186" s="30"/>
      <c r="C186" s="8"/>
      <c r="D186" s="26" t="s">
        <v>235</v>
      </c>
      <c r="E186" s="27"/>
      <c r="F186" s="27"/>
      <c r="G186" s="16"/>
      <c r="H186" s="65"/>
      <c r="I186" s="83"/>
      <c r="J186" s="1" t="s">
        <v>368</v>
      </c>
      <c r="L186" s="1">
        <f t="shared" si="18"/>
        <v>0</v>
      </c>
      <c r="M186" s="1">
        <f t="shared" si="19"/>
        <v>2</v>
      </c>
    </row>
    <row r="187" spans="2:13" ht="102" x14ac:dyDescent="0.35">
      <c r="B187" s="30">
        <v>675</v>
      </c>
      <c r="C187" s="8" t="s">
        <v>236</v>
      </c>
      <c r="D187" s="26" t="s">
        <v>237</v>
      </c>
      <c r="E187" s="27"/>
      <c r="F187" s="27"/>
      <c r="G187" s="16"/>
      <c r="H187" s="65"/>
      <c r="I187" s="83"/>
      <c r="J187" s="1" t="s">
        <v>368</v>
      </c>
      <c r="L187" s="1">
        <f t="shared" si="18"/>
        <v>0</v>
      </c>
      <c r="M187" s="1">
        <f t="shared" si="19"/>
        <v>2</v>
      </c>
    </row>
    <row r="188" spans="2:13" ht="63.75" x14ac:dyDescent="0.35">
      <c r="B188" s="30"/>
      <c r="C188" s="8"/>
      <c r="D188" s="26" t="s">
        <v>238</v>
      </c>
      <c r="E188" s="27"/>
      <c r="F188" s="27"/>
      <c r="G188" s="16"/>
      <c r="H188" s="65"/>
      <c r="I188" s="83"/>
      <c r="J188" s="1" t="s">
        <v>368</v>
      </c>
      <c r="L188" s="1">
        <f t="shared" si="18"/>
        <v>0</v>
      </c>
      <c r="M188" s="1">
        <f t="shared" si="19"/>
        <v>2</v>
      </c>
    </row>
    <row r="189" spans="2:13" ht="25.9" thickBot="1" x14ac:dyDescent="0.4">
      <c r="B189" s="30"/>
      <c r="C189" s="8"/>
      <c r="D189" s="26" t="s">
        <v>239</v>
      </c>
      <c r="E189" s="27"/>
      <c r="F189" s="27"/>
      <c r="G189" s="16"/>
      <c r="H189" s="65"/>
      <c r="I189" s="83"/>
      <c r="J189" s="1" t="s">
        <v>368</v>
      </c>
      <c r="L189" s="1">
        <f t="shared" si="18"/>
        <v>0</v>
      </c>
      <c r="M189" s="1">
        <f t="shared" si="19"/>
        <v>2</v>
      </c>
    </row>
    <row r="190" spans="2:13" ht="26.65" thickBot="1" x14ac:dyDescent="0.4">
      <c r="B190" s="19" t="s">
        <v>241</v>
      </c>
      <c r="C190" s="20"/>
      <c r="D190" s="20"/>
      <c r="E190" s="118" t="s">
        <v>31</v>
      </c>
      <c r="F190" s="118" t="s">
        <v>30</v>
      </c>
      <c r="G190" s="118" t="s">
        <v>29</v>
      </c>
      <c r="H190" s="119" t="s">
        <v>33</v>
      </c>
      <c r="I190" s="82"/>
    </row>
    <row r="191" spans="2:13" ht="76.5" x14ac:dyDescent="0.35">
      <c r="B191" s="30" t="s">
        <v>243</v>
      </c>
      <c r="C191" s="8" t="s">
        <v>242</v>
      </c>
      <c r="D191" s="26" t="s">
        <v>244</v>
      </c>
      <c r="E191" s="27"/>
      <c r="F191" s="27"/>
      <c r="G191" s="16"/>
      <c r="H191" s="65"/>
      <c r="I191" s="83"/>
      <c r="J191" s="1" t="s">
        <v>368</v>
      </c>
      <c r="L191" s="1">
        <f t="shared" ref="L191:L198" si="20">IF(G191="N/A",0,IF(G191="N/A",M191,((IF(J191="Low",1,IF(J191="Med",2,IF(J191="High",3,0)))*G191))))</f>
        <v>0</v>
      </c>
      <c r="M191" s="1">
        <f t="shared" ref="M191:M198" si="21">IF(G191="N/A",0,((IF(J191="Low",1,IF(J191="Med",2,IF(J191="High",3,0)))*2)))</f>
        <v>2</v>
      </c>
    </row>
    <row r="192" spans="2:13" ht="25.5" x14ac:dyDescent="0.35">
      <c r="B192" s="30"/>
      <c r="C192" s="8"/>
      <c r="D192" s="26" t="s">
        <v>245</v>
      </c>
      <c r="E192" s="27"/>
      <c r="F192" s="27"/>
      <c r="G192" s="16"/>
      <c r="H192" s="65"/>
      <c r="I192" s="83"/>
      <c r="J192" s="1" t="s">
        <v>368</v>
      </c>
      <c r="L192" s="1">
        <f t="shared" si="20"/>
        <v>0</v>
      </c>
      <c r="M192" s="1">
        <f t="shared" si="21"/>
        <v>2</v>
      </c>
    </row>
    <row r="193" spans="2:13" ht="89.25" x14ac:dyDescent="0.35">
      <c r="B193" s="30"/>
      <c r="C193" s="8"/>
      <c r="D193" s="26" t="s">
        <v>246</v>
      </c>
      <c r="E193" s="27"/>
      <c r="F193" s="27"/>
      <c r="G193" s="16"/>
      <c r="H193" s="65"/>
      <c r="I193" s="83"/>
      <c r="J193" s="1" t="s">
        <v>368</v>
      </c>
      <c r="L193" s="1">
        <f t="shared" si="20"/>
        <v>0</v>
      </c>
      <c r="M193" s="1">
        <f t="shared" si="21"/>
        <v>2</v>
      </c>
    </row>
    <row r="194" spans="2:13" ht="38.25" x14ac:dyDescent="0.35">
      <c r="B194" s="30"/>
      <c r="C194" s="8"/>
      <c r="D194" s="26" t="s">
        <v>247</v>
      </c>
      <c r="E194" s="27"/>
      <c r="F194" s="27"/>
      <c r="G194" s="16"/>
      <c r="H194" s="65"/>
      <c r="I194" s="83"/>
      <c r="J194" s="1" t="s">
        <v>368</v>
      </c>
      <c r="L194" s="1">
        <f t="shared" si="20"/>
        <v>0</v>
      </c>
      <c r="M194" s="1">
        <f t="shared" si="21"/>
        <v>2</v>
      </c>
    </row>
    <row r="195" spans="2:13" ht="114.75" x14ac:dyDescent="0.35">
      <c r="B195" s="30" t="s">
        <v>248</v>
      </c>
      <c r="C195" s="8" t="s">
        <v>15</v>
      </c>
      <c r="D195" s="26" t="s">
        <v>249</v>
      </c>
      <c r="E195" s="27"/>
      <c r="F195" s="27"/>
      <c r="G195" s="16"/>
      <c r="H195" s="65"/>
      <c r="I195" s="83"/>
      <c r="J195" s="1" t="s">
        <v>368</v>
      </c>
      <c r="L195" s="1">
        <f t="shared" si="20"/>
        <v>0</v>
      </c>
      <c r="M195" s="1">
        <f t="shared" si="21"/>
        <v>2</v>
      </c>
    </row>
    <row r="196" spans="2:13" ht="89.25" x14ac:dyDescent="0.35">
      <c r="B196" s="29" t="s">
        <v>250</v>
      </c>
      <c r="C196" s="9" t="s">
        <v>16</v>
      </c>
      <c r="D196" s="28" t="s">
        <v>251</v>
      </c>
      <c r="E196" s="62"/>
      <c r="F196" s="66"/>
      <c r="G196" s="16"/>
      <c r="H196" s="64"/>
      <c r="I196" s="83"/>
      <c r="J196" s="1" t="s">
        <v>368</v>
      </c>
      <c r="L196" s="1">
        <f t="shared" si="20"/>
        <v>0</v>
      </c>
      <c r="M196" s="1">
        <f t="shared" si="21"/>
        <v>2</v>
      </c>
    </row>
    <row r="197" spans="2:13" ht="38.25" x14ac:dyDescent="0.35">
      <c r="B197" s="30" t="s">
        <v>253</v>
      </c>
      <c r="C197" s="8" t="s">
        <v>252</v>
      </c>
      <c r="D197" s="26" t="s">
        <v>254</v>
      </c>
      <c r="E197" s="27"/>
      <c r="F197" s="27"/>
      <c r="G197" s="16"/>
      <c r="H197" s="65"/>
      <c r="I197" s="83"/>
      <c r="J197" s="1" t="s">
        <v>368</v>
      </c>
      <c r="L197" s="1">
        <f t="shared" si="20"/>
        <v>0</v>
      </c>
      <c r="M197" s="1">
        <f t="shared" si="21"/>
        <v>2</v>
      </c>
    </row>
    <row r="198" spans="2:13" ht="38.65" thickBot="1" x14ac:dyDescent="0.4">
      <c r="B198" s="30" t="s">
        <v>255</v>
      </c>
      <c r="C198" s="8" t="s">
        <v>17</v>
      </c>
      <c r="D198" s="26" t="s">
        <v>256</v>
      </c>
      <c r="E198" s="27"/>
      <c r="F198" s="27"/>
      <c r="G198" s="16"/>
      <c r="H198" s="65"/>
      <c r="I198" s="83"/>
      <c r="J198" s="1" t="s">
        <v>368</v>
      </c>
      <c r="L198" s="1">
        <f t="shared" si="20"/>
        <v>0</v>
      </c>
      <c r="M198" s="1">
        <f t="shared" si="21"/>
        <v>2</v>
      </c>
    </row>
    <row r="199" spans="2:13" ht="26.65" thickBot="1" x14ac:dyDescent="0.4">
      <c r="B199" s="19" t="s">
        <v>257</v>
      </c>
      <c r="C199" s="20"/>
      <c r="D199" s="20"/>
      <c r="E199" s="13" t="s">
        <v>31</v>
      </c>
      <c r="F199" s="13" t="s">
        <v>30</v>
      </c>
      <c r="G199" s="13" t="s">
        <v>29</v>
      </c>
      <c r="H199" s="14" t="s">
        <v>33</v>
      </c>
      <c r="I199" s="82"/>
    </row>
    <row r="200" spans="2:13" ht="63.75" x14ac:dyDescent="0.35">
      <c r="B200" s="30" t="s">
        <v>259</v>
      </c>
      <c r="C200" s="8" t="s">
        <v>258</v>
      </c>
      <c r="D200" s="26" t="s">
        <v>260</v>
      </c>
      <c r="E200" s="27"/>
      <c r="F200" s="27"/>
      <c r="G200" s="16"/>
      <c r="H200" s="65"/>
      <c r="I200" s="83"/>
      <c r="J200" s="1" t="s">
        <v>368</v>
      </c>
      <c r="L200" s="1">
        <f t="shared" ref="L200:L218" si="22">IF(G200="N/A",0,IF(G200="N/A",M200,((IF(J200="Low",1,IF(J200="Med",2,IF(J200="High",3,0)))*G200))))</f>
        <v>0</v>
      </c>
      <c r="M200" s="1">
        <f t="shared" ref="M200:M218" si="23">IF(G200="N/A",0,((IF(J200="Low",1,IF(J200="Med",2,IF(J200="High",3,0)))*2)))</f>
        <v>2</v>
      </c>
    </row>
    <row r="201" spans="2:13" ht="51" x14ac:dyDescent="0.35">
      <c r="B201" s="30"/>
      <c r="C201" s="8"/>
      <c r="D201" s="26" t="s">
        <v>261</v>
      </c>
      <c r="E201" s="27"/>
      <c r="F201" s="27"/>
      <c r="G201" s="16"/>
      <c r="H201" s="65"/>
      <c r="I201" s="83"/>
      <c r="J201" s="1" t="s">
        <v>368</v>
      </c>
      <c r="L201" s="1">
        <f t="shared" si="22"/>
        <v>0</v>
      </c>
      <c r="M201" s="1">
        <f t="shared" si="23"/>
        <v>2</v>
      </c>
    </row>
    <row r="202" spans="2:13" ht="76.5" x14ac:dyDescent="0.35">
      <c r="B202" s="30" t="s">
        <v>263</v>
      </c>
      <c r="C202" s="8" t="s">
        <v>262</v>
      </c>
      <c r="D202" s="26" t="s">
        <v>264</v>
      </c>
      <c r="E202" s="27"/>
      <c r="F202" s="27"/>
      <c r="G202" s="16"/>
      <c r="H202" s="65"/>
      <c r="I202" s="83"/>
      <c r="J202" s="1" t="s">
        <v>368</v>
      </c>
      <c r="L202" s="1">
        <f t="shared" si="22"/>
        <v>0</v>
      </c>
      <c r="M202" s="1">
        <f t="shared" si="23"/>
        <v>2</v>
      </c>
    </row>
    <row r="203" spans="2:13" ht="54" x14ac:dyDescent="0.35">
      <c r="B203" s="30" t="s">
        <v>266</v>
      </c>
      <c r="C203" s="8" t="s">
        <v>265</v>
      </c>
      <c r="D203" s="26" t="s">
        <v>267</v>
      </c>
      <c r="E203" s="27"/>
      <c r="F203" s="27"/>
      <c r="G203" s="16"/>
      <c r="H203" s="65"/>
      <c r="I203" s="83"/>
      <c r="J203" s="1" t="s">
        <v>368</v>
      </c>
      <c r="L203" s="1">
        <f t="shared" si="22"/>
        <v>0</v>
      </c>
      <c r="M203" s="1">
        <f t="shared" si="23"/>
        <v>2</v>
      </c>
    </row>
    <row r="204" spans="2:13" ht="25.5" x14ac:dyDescent="0.35">
      <c r="B204" s="30"/>
      <c r="C204" s="8"/>
      <c r="D204" s="26" t="s">
        <v>268</v>
      </c>
      <c r="E204" s="27"/>
      <c r="F204" s="27"/>
      <c r="G204" s="16"/>
      <c r="H204" s="65"/>
      <c r="I204" s="83"/>
      <c r="J204" s="1" t="s">
        <v>368</v>
      </c>
      <c r="L204" s="1">
        <f t="shared" si="22"/>
        <v>0</v>
      </c>
      <c r="M204" s="1">
        <f t="shared" si="23"/>
        <v>2</v>
      </c>
    </row>
    <row r="205" spans="2:13" ht="27" x14ac:dyDescent="0.35">
      <c r="B205" s="30" t="s">
        <v>281</v>
      </c>
      <c r="C205" s="8" t="s">
        <v>269</v>
      </c>
      <c r="D205" s="26" t="s">
        <v>271</v>
      </c>
      <c r="E205" s="27"/>
      <c r="F205" s="27"/>
      <c r="G205" s="16"/>
      <c r="H205" s="65"/>
      <c r="I205" s="83"/>
      <c r="J205" s="1" t="s">
        <v>368</v>
      </c>
      <c r="L205" s="1">
        <f t="shared" si="22"/>
        <v>0</v>
      </c>
      <c r="M205" s="1">
        <f t="shared" si="23"/>
        <v>2</v>
      </c>
    </row>
    <row r="206" spans="2:13" ht="38.25" x14ac:dyDescent="0.35">
      <c r="B206" s="30"/>
      <c r="C206" s="8"/>
      <c r="D206" s="26" t="s">
        <v>272</v>
      </c>
      <c r="E206" s="27"/>
      <c r="F206" s="27"/>
      <c r="G206" s="16"/>
      <c r="H206" s="65"/>
      <c r="I206" s="83"/>
      <c r="J206" s="1" t="s">
        <v>368</v>
      </c>
      <c r="L206" s="1">
        <f t="shared" si="22"/>
        <v>0</v>
      </c>
      <c r="M206" s="1">
        <f t="shared" si="23"/>
        <v>2</v>
      </c>
    </row>
    <row r="207" spans="2:13" ht="102" x14ac:dyDescent="0.35">
      <c r="B207" s="30" t="s">
        <v>270</v>
      </c>
      <c r="C207" s="8" t="s">
        <v>273</v>
      </c>
      <c r="D207" s="26" t="s">
        <v>275</v>
      </c>
      <c r="E207" s="27"/>
      <c r="F207" s="27"/>
      <c r="G207" s="16"/>
      <c r="H207" s="65"/>
      <c r="I207" s="83"/>
      <c r="J207" s="1" t="s">
        <v>368</v>
      </c>
      <c r="L207" s="1">
        <f t="shared" si="22"/>
        <v>0</v>
      </c>
      <c r="M207" s="1">
        <f t="shared" si="23"/>
        <v>2</v>
      </c>
    </row>
    <row r="208" spans="2:13" ht="25.5" x14ac:dyDescent="0.35">
      <c r="B208" s="30" t="s">
        <v>274</v>
      </c>
      <c r="C208" s="8" t="s">
        <v>276</v>
      </c>
      <c r="D208" s="26" t="s">
        <v>278</v>
      </c>
      <c r="E208" s="27"/>
      <c r="F208" s="5"/>
      <c r="G208" s="16"/>
      <c r="H208" s="65"/>
      <c r="I208" s="83"/>
      <c r="J208" s="1" t="s">
        <v>368</v>
      </c>
      <c r="L208" s="1">
        <f t="shared" si="22"/>
        <v>0</v>
      </c>
      <c r="M208" s="1">
        <f t="shared" si="23"/>
        <v>2</v>
      </c>
    </row>
    <row r="209" spans="2:13" ht="201.6" customHeight="1" x14ac:dyDescent="0.35">
      <c r="B209" s="30"/>
      <c r="C209" s="8"/>
      <c r="D209" s="26" t="s">
        <v>279</v>
      </c>
      <c r="E209" s="27"/>
      <c r="F209" s="27"/>
      <c r="G209" s="16"/>
      <c r="H209" s="65"/>
      <c r="I209" s="83"/>
      <c r="J209" s="1" t="s">
        <v>368</v>
      </c>
      <c r="L209" s="1">
        <f t="shared" si="22"/>
        <v>0</v>
      </c>
      <c r="M209" s="1">
        <f t="shared" si="23"/>
        <v>2</v>
      </c>
    </row>
    <row r="210" spans="2:13" ht="51" x14ac:dyDescent="0.35">
      <c r="B210" s="29" t="s">
        <v>277</v>
      </c>
      <c r="C210" s="9" t="s">
        <v>280</v>
      </c>
      <c r="D210" s="28" t="s">
        <v>282</v>
      </c>
      <c r="E210" s="62"/>
      <c r="F210" s="66"/>
      <c r="G210" s="16"/>
      <c r="H210" s="64"/>
      <c r="I210" s="83"/>
      <c r="J210" s="1" t="s">
        <v>368</v>
      </c>
      <c r="L210" s="1">
        <f t="shared" si="22"/>
        <v>0</v>
      </c>
      <c r="M210" s="1">
        <f t="shared" si="23"/>
        <v>2</v>
      </c>
    </row>
    <row r="211" spans="2:13" ht="54" x14ac:dyDescent="0.35">
      <c r="B211" s="30" t="s">
        <v>284</v>
      </c>
      <c r="C211" s="8" t="s">
        <v>283</v>
      </c>
      <c r="D211" s="26" t="s">
        <v>285</v>
      </c>
      <c r="E211" s="27"/>
      <c r="F211" s="27"/>
      <c r="G211" s="16"/>
      <c r="H211" s="65"/>
      <c r="I211" s="83"/>
      <c r="J211" s="1" t="s">
        <v>368</v>
      </c>
      <c r="L211" s="1">
        <f t="shared" si="22"/>
        <v>0</v>
      </c>
      <c r="M211" s="1">
        <f t="shared" si="23"/>
        <v>2</v>
      </c>
    </row>
    <row r="212" spans="2:13" ht="38.25" x14ac:dyDescent="0.35">
      <c r="B212" s="30" t="s">
        <v>287</v>
      </c>
      <c r="C212" s="8" t="s">
        <v>286</v>
      </c>
      <c r="D212" s="26" t="s">
        <v>288</v>
      </c>
      <c r="E212" s="27"/>
      <c r="F212" s="27"/>
      <c r="G212" s="16"/>
      <c r="H212" s="65"/>
      <c r="I212" s="83"/>
      <c r="J212" s="1" t="s">
        <v>368</v>
      </c>
      <c r="L212" s="1">
        <f t="shared" si="22"/>
        <v>0</v>
      </c>
      <c r="M212" s="1">
        <f t="shared" si="23"/>
        <v>2</v>
      </c>
    </row>
    <row r="213" spans="2:13" ht="89.25" x14ac:dyDescent="0.35">
      <c r="B213" s="30" t="s">
        <v>290</v>
      </c>
      <c r="C213" s="8" t="s">
        <v>289</v>
      </c>
      <c r="D213" s="26" t="s">
        <v>291</v>
      </c>
      <c r="E213" s="27"/>
      <c r="F213" s="27"/>
      <c r="G213" s="16"/>
      <c r="H213" s="65"/>
      <c r="I213" s="83"/>
      <c r="J213" s="1" t="s">
        <v>368</v>
      </c>
      <c r="L213" s="1">
        <f t="shared" si="22"/>
        <v>0</v>
      </c>
      <c r="M213" s="1">
        <f t="shared" si="23"/>
        <v>2</v>
      </c>
    </row>
    <row r="214" spans="2:13" ht="33.6" customHeight="1" x14ac:dyDescent="0.35">
      <c r="B214" s="29" t="s">
        <v>293</v>
      </c>
      <c r="C214" s="9" t="s">
        <v>292</v>
      </c>
      <c r="D214" s="93" t="s">
        <v>294</v>
      </c>
      <c r="E214" s="62"/>
      <c r="F214" s="66"/>
      <c r="G214" s="16"/>
      <c r="H214" s="64"/>
      <c r="I214" s="83"/>
      <c r="J214" s="1" t="s">
        <v>368</v>
      </c>
      <c r="L214" s="1">
        <f t="shared" si="22"/>
        <v>0</v>
      </c>
      <c r="M214" s="1">
        <f t="shared" si="23"/>
        <v>2</v>
      </c>
    </row>
    <row r="215" spans="2:13" ht="63.75" x14ac:dyDescent="0.35">
      <c r="B215" s="30"/>
      <c r="C215" s="8"/>
      <c r="D215" s="26" t="s">
        <v>295</v>
      </c>
      <c r="E215" s="27"/>
      <c r="F215" s="27"/>
      <c r="G215" s="16"/>
      <c r="H215" s="65"/>
      <c r="I215" s="83"/>
      <c r="J215" s="1" t="s">
        <v>368</v>
      </c>
      <c r="L215" s="1">
        <f t="shared" si="22"/>
        <v>0</v>
      </c>
      <c r="M215" s="1">
        <f t="shared" si="23"/>
        <v>2</v>
      </c>
    </row>
    <row r="216" spans="2:13" ht="38.25" x14ac:dyDescent="0.35">
      <c r="B216" s="30"/>
      <c r="C216" s="8"/>
      <c r="D216" s="26" t="s">
        <v>296</v>
      </c>
      <c r="E216" s="27"/>
      <c r="F216" s="27"/>
      <c r="G216" s="16"/>
      <c r="H216" s="65"/>
      <c r="I216" s="83"/>
      <c r="J216" s="1" t="s">
        <v>368</v>
      </c>
      <c r="L216" s="1">
        <f t="shared" si="22"/>
        <v>0</v>
      </c>
      <c r="M216" s="1">
        <f t="shared" si="23"/>
        <v>2</v>
      </c>
    </row>
    <row r="217" spans="2:13" ht="89.25" x14ac:dyDescent="0.35">
      <c r="B217" s="30"/>
      <c r="C217" s="8"/>
      <c r="D217" s="26" t="s">
        <v>297</v>
      </c>
      <c r="E217" s="27"/>
      <c r="F217" s="27"/>
      <c r="G217" s="16"/>
      <c r="H217" s="65"/>
      <c r="I217" s="83"/>
      <c r="J217" s="1" t="s">
        <v>368</v>
      </c>
      <c r="L217" s="1">
        <f t="shared" si="22"/>
        <v>0</v>
      </c>
      <c r="M217" s="1">
        <f t="shared" si="23"/>
        <v>2</v>
      </c>
    </row>
    <row r="218" spans="2:13" ht="51.4" thickBot="1" x14ac:dyDescent="0.4">
      <c r="B218" s="30"/>
      <c r="C218" s="8"/>
      <c r="D218" s="26" t="s">
        <v>298</v>
      </c>
      <c r="E218" s="27"/>
      <c r="F218" s="27"/>
      <c r="G218" s="16"/>
      <c r="H218" s="65"/>
      <c r="I218" s="83"/>
      <c r="J218" s="1" t="s">
        <v>368</v>
      </c>
      <c r="L218" s="1">
        <f t="shared" si="22"/>
        <v>0</v>
      </c>
      <c r="M218" s="1">
        <f t="shared" si="23"/>
        <v>2</v>
      </c>
    </row>
    <row r="219" spans="2:13" ht="26.65" thickBot="1" x14ac:dyDescent="0.4">
      <c r="B219" s="19" t="s">
        <v>299</v>
      </c>
      <c r="C219" s="20"/>
      <c r="D219" s="20"/>
      <c r="E219" s="118" t="s">
        <v>31</v>
      </c>
      <c r="F219" s="118" t="s">
        <v>30</v>
      </c>
      <c r="G219" s="118" t="s">
        <v>29</v>
      </c>
      <c r="H219" s="119" t="s">
        <v>33</v>
      </c>
      <c r="I219" s="82"/>
    </row>
    <row r="220" spans="2:13" ht="89.25" x14ac:dyDescent="0.35">
      <c r="B220" s="30" t="s">
        <v>301</v>
      </c>
      <c r="C220" s="8" t="s">
        <v>300</v>
      </c>
      <c r="D220" s="26" t="s">
        <v>302</v>
      </c>
      <c r="E220" s="27"/>
      <c r="F220" s="27"/>
      <c r="G220" s="16"/>
      <c r="H220" s="65"/>
      <c r="I220" s="83"/>
      <c r="J220" s="1" t="s">
        <v>368</v>
      </c>
      <c r="L220" s="1">
        <f t="shared" ref="L220:L226" si="24">IF(G220="N/A",0,IF(G220="N/A",M220,((IF(J220="Low",1,IF(J220="Med",2,IF(J220="High",3,0)))*G220))))</f>
        <v>0</v>
      </c>
      <c r="M220" s="1">
        <f t="shared" ref="M220:M226" si="25">IF(G220="N/A",0,((IF(J220="Low",1,IF(J220="Med",2,IF(J220="High",3,0)))*2)))</f>
        <v>2</v>
      </c>
    </row>
    <row r="221" spans="2:13" ht="27" x14ac:dyDescent="0.35">
      <c r="B221" s="30" t="s">
        <v>303</v>
      </c>
      <c r="C221" s="8" t="s">
        <v>19</v>
      </c>
      <c r="D221" s="26" t="s">
        <v>304</v>
      </c>
      <c r="E221" s="27"/>
      <c r="F221" s="27"/>
      <c r="G221" s="16"/>
      <c r="H221" s="65"/>
      <c r="I221" s="83"/>
      <c r="J221" s="1" t="s">
        <v>368</v>
      </c>
      <c r="L221" s="1">
        <f t="shared" si="24"/>
        <v>0</v>
      </c>
      <c r="M221" s="1">
        <f t="shared" si="25"/>
        <v>2</v>
      </c>
    </row>
    <row r="222" spans="2:13" ht="14.45" customHeight="1" x14ac:dyDescent="0.35">
      <c r="B222" s="30"/>
      <c r="C222" s="8"/>
      <c r="D222" s="110" t="s">
        <v>305</v>
      </c>
      <c r="E222" s="27"/>
      <c r="F222" s="27"/>
      <c r="G222" s="16"/>
      <c r="H222" s="65"/>
      <c r="I222" s="83"/>
      <c r="J222" s="1" t="s">
        <v>368</v>
      </c>
      <c r="L222" s="1">
        <f t="shared" si="24"/>
        <v>0</v>
      </c>
      <c r="M222" s="1">
        <f t="shared" si="25"/>
        <v>2</v>
      </c>
    </row>
    <row r="223" spans="2:13" x14ac:dyDescent="0.35">
      <c r="B223" s="30"/>
      <c r="C223" s="8"/>
      <c r="D223" s="26" t="s">
        <v>306</v>
      </c>
      <c r="E223" s="27"/>
      <c r="F223" s="27"/>
      <c r="G223" s="16"/>
      <c r="H223" s="65"/>
      <c r="I223" s="83"/>
      <c r="J223" s="1" t="s">
        <v>368</v>
      </c>
      <c r="L223" s="1">
        <f t="shared" si="24"/>
        <v>0</v>
      </c>
      <c r="M223" s="1">
        <f t="shared" si="25"/>
        <v>2</v>
      </c>
    </row>
    <row r="224" spans="2:13" x14ac:dyDescent="0.35">
      <c r="B224" s="30"/>
      <c r="C224" s="8"/>
      <c r="D224" s="26" t="s">
        <v>307</v>
      </c>
      <c r="E224" s="27"/>
      <c r="F224" s="27"/>
      <c r="G224" s="16"/>
      <c r="H224" s="65"/>
      <c r="I224" s="83"/>
      <c r="J224" s="1" t="s">
        <v>368</v>
      </c>
      <c r="L224" s="1">
        <f t="shared" si="24"/>
        <v>0</v>
      </c>
      <c r="M224" s="1">
        <f t="shared" si="25"/>
        <v>2</v>
      </c>
    </row>
    <row r="225" spans="2:13" x14ac:dyDescent="0.35">
      <c r="B225" s="30"/>
      <c r="C225" s="8"/>
      <c r="D225" s="26" t="s">
        <v>308</v>
      </c>
      <c r="E225" s="27"/>
      <c r="F225" s="27"/>
      <c r="G225" s="16"/>
      <c r="H225" s="65"/>
      <c r="I225" s="83"/>
      <c r="J225" s="1" t="s">
        <v>368</v>
      </c>
      <c r="L225" s="1">
        <f t="shared" si="24"/>
        <v>0</v>
      </c>
      <c r="M225" s="1">
        <f t="shared" si="25"/>
        <v>2</v>
      </c>
    </row>
    <row r="226" spans="2:13" ht="51.4" thickBot="1" x14ac:dyDescent="0.4">
      <c r="B226" s="30"/>
      <c r="C226" s="8"/>
      <c r="D226" s="26" t="s">
        <v>309</v>
      </c>
      <c r="E226" s="27"/>
      <c r="F226" s="27"/>
      <c r="G226" s="16"/>
      <c r="H226" s="65"/>
      <c r="I226" s="83"/>
      <c r="J226" s="1" t="s">
        <v>368</v>
      </c>
      <c r="L226" s="1">
        <f t="shared" si="24"/>
        <v>0</v>
      </c>
      <c r="M226" s="1">
        <f t="shared" si="25"/>
        <v>2</v>
      </c>
    </row>
    <row r="227" spans="2:13" ht="26.65" thickBot="1" x14ac:dyDescent="0.4">
      <c r="B227" s="19" t="s">
        <v>310</v>
      </c>
      <c r="C227" s="20"/>
      <c r="D227" s="20"/>
      <c r="E227" s="118" t="s">
        <v>31</v>
      </c>
      <c r="F227" s="118" t="s">
        <v>30</v>
      </c>
      <c r="G227" s="118" t="s">
        <v>29</v>
      </c>
      <c r="H227" s="119" t="s">
        <v>33</v>
      </c>
      <c r="I227" s="82"/>
    </row>
    <row r="228" spans="2:13" ht="27" x14ac:dyDescent="0.35">
      <c r="B228" s="30" t="s">
        <v>311</v>
      </c>
      <c r="C228" s="8" t="s">
        <v>20</v>
      </c>
      <c r="D228" s="26" t="s">
        <v>312</v>
      </c>
      <c r="E228" s="27"/>
      <c r="F228" s="27"/>
      <c r="G228" s="16"/>
      <c r="H228" s="65"/>
      <c r="I228" s="83"/>
      <c r="J228" s="1" t="s">
        <v>368</v>
      </c>
      <c r="L228" s="1">
        <f t="shared" ref="L228:L234" si="26">IF(G228="N/A",0,IF(G228="N/A",M228,((IF(J228="Low",1,IF(J228="Med",2,IF(J228="High",3,0)))*G228))))</f>
        <v>0</v>
      </c>
      <c r="M228" s="1">
        <f t="shared" ref="M228:M234" si="27">IF(G228="N/A",0,((IF(J228="Low",1,IF(J228="Med",2,IF(J228="High",3,0)))*2)))</f>
        <v>2</v>
      </c>
    </row>
    <row r="229" spans="2:13" ht="28.9" customHeight="1" x14ac:dyDescent="0.35">
      <c r="B229" s="30"/>
      <c r="C229" s="8"/>
      <c r="D229" s="26" t="s">
        <v>313</v>
      </c>
      <c r="E229" s="27"/>
      <c r="F229" s="27"/>
      <c r="G229" s="16"/>
      <c r="H229" s="65"/>
      <c r="I229" s="83"/>
      <c r="J229" s="1" t="s">
        <v>368</v>
      </c>
      <c r="L229" s="1">
        <f t="shared" si="26"/>
        <v>0</v>
      </c>
      <c r="M229" s="1">
        <f t="shared" si="27"/>
        <v>2</v>
      </c>
    </row>
    <row r="230" spans="2:13" ht="127.5" x14ac:dyDescent="0.35">
      <c r="B230" s="30"/>
      <c r="C230" s="8"/>
      <c r="D230" s="26" t="s">
        <v>314</v>
      </c>
      <c r="E230" s="27"/>
      <c r="F230" s="27"/>
      <c r="G230" s="16"/>
      <c r="H230" s="65"/>
      <c r="I230" s="83"/>
      <c r="J230" s="1" t="s">
        <v>368</v>
      </c>
      <c r="L230" s="1">
        <f t="shared" si="26"/>
        <v>0</v>
      </c>
      <c r="M230" s="1">
        <f t="shared" si="27"/>
        <v>2</v>
      </c>
    </row>
    <row r="231" spans="2:13" ht="38.25" x14ac:dyDescent="0.35">
      <c r="B231" s="30"/>
      <c r="C231" s="8"/>
      <c r="D231" s="26" t="s">
        <v>315</v>
      </c>
      <c r="E231" s="27"/>
      <c r="F231" s="27"/>
      <c r="G231" s="16"/>
      <c r="H231" s="65"/>
      <c r="I231" s="83"/>
      <c r="J231" s="1" t="s">
        <v>368</v>
      </c>
      <c r="L231" s="1">
        <f t="shared" si="26"/>
        <v>0</v>
      </c>
      <c r="M231" s="1">
        <f t="shared" si="27"/>
        <v>2</v>
      </c>
    </row>
    <row r="232" spans="2:13" ht="69" customHeight="1" x14ac:dyDescent="0.35">
      <c r="B232" s="30" t="s">
        <v>316</v>
      </c>
      <c r="C232" s="8" t="s">
        <v>21</v>
      </c>
      <c r="D232" s="26" t="s">
        <v>317</v>
      </c>
      <c r="E232" s="27"/>
      <c r="F232" s="27"/>
      <c r="G232" s="16"/>
      <c r="H232" s="65"/>
      <c r="I232" s="83"/>
      <c r="J232" s="1" t="s">
        <v>368</v>
      </c>
      <c r="L232" s="1">
        <f t="shared" si="26"/>
        <v>0</v>
      </c>
      <c r="M232" s="1">
        <f t="shared" si="27"/>
        <v>2</v>
      </c>
    </row>
    <row r="233" spans="2:13" ht="25.5" x14ac:dyDescent="0.35">
      <c r="B233" s="29" t="s">
        <v>319</v>
      </c>
      <c r="C233" s="9" t="s">
        <v>318</v>
      </c>
      <c r="D233" s="28" t="s">
        <v>320</v>
      </c>
      <c r="E233" s="27"/>
      <c r="F233" s="66"/>
      <c r="G233" s="16"/>
      <c r="H233" s="64"/>
      <c r="I233" s="83"/>
      <c r="J233" s="1" t="s">
        <v>368</v>
      </c>
      <c r="L233" s="1">
        <f t="shared" si="26"/>
        <v>0</v>
      </c>
      <c r="M233" s="1">
        <f t="shared" si="27"/>
        <v>2</v>
      </c>
    </row>
    <row r="234" spans="2:13" ht="25.9" thickBot="1" x14ac:dyDescent="0.4">
      <c r="B234" s="30"/>
      <c r="C234" s="8"/>
      <c r="D234" s="26" t="s">
        <v>321</v>
      </c>
      <c r="E234" s="27"/>
      <c r="F234" s="27"/>
      <c r="G234" s="16"/>
      <c r="H234" s="65"/>
      <c r="I234" s="83"/>
      <c r="J234" s="1" t="s">
        <v>368</v>
      </c>
      <c r="L234" s="1">
        <f t="shared" si="26"/>
        <v>0</v>
      </c>
      <c r="M234" s="1">
        <f t="shared" si="27"/>
        <v>2</v>
      </c>
    </row>
    <row r="235" spans="2:13" ht="26.65" thickBot="1" x14ac:dyDescent="0.4">
      <c r="B235" s="19" t="s">
        <v>322</v>
      </c>
      <c r="C235" s="20"/>
      <c r="D235" s="20"/>
      <c r="E235" s="118" t="s">
        <v>31</v>
      </c>
      <c r="F235" s="118" t="s">
        <v>30</v>
      </c>
      <c r="G235" s="118" t="s">
        <v>29</v>
      </c>
      <c r="H235" s="119" t="s">
        <v>33</v>
      </c>
      <c r="I235" s="82"/>
    </row>
    <row r="236" spans="2:13" ht="38.25" x14ac:dyDescent="0.35">
      <c r="B236" s="30" t="s">
        <v>324</v>
      </c>
      <c r="C236" s="8" t="s">
        <v>323</v>
      </c>
      <c r="D236" s="26" t="s">
        <v>325</v>
      </c>
      <c r="E236" s="27"/>
      <c r="F236" s="27"/>
      <c r="G236" s="16"/>
      <c r="H236" s="65"/>
      <c r="I236" s="83"/>
      <c r="J236" s="1" t="s">
        <v>368</v>
      </c>
      <c r="L236" s="1">
        <f>IF(G236="N/A",0,IF(G236="N/A",M236,((IF(J236="Low",1,IF(J236="Med",2,IF(J236="High",3,0)))*G236))))</f>
        <v>0</v>
      </c>
      <c r="M236" s="1">
        <f>IF(G236="N/A",0,((IF(J236="Low",1,IF(J236="Med",2,IF(J236="High",3,0)))*2)))</f>
        <v>2</v>
      </c>
    </row>
    <row r="237" spans="2:13" ht="63.75" x14ac:dyDescent="0.35">
      <c r="B237" s="30"/>
      <c r="C237" s="8"/>
      <c r="D237" s="26" t="s">
        <v>326</v>
      </c>
      <c r="E237" s="27"/>
      <c r="F237" s="27"/>
      <c r="G237" s="16"/>
      <c r="H237" s="65"/>
      <c r="I237" s="83"/>
      <c r="J237" s="1" t="s">
        <v>368</v>
      </c>
      <c r="L237" s="1">
        <f>IF(G237="N/A",0,IF(G237="N/A",M237,((IF(J237="Low",1,IF(J237="Med",2,IF(J237="High",3,0)))*G237))))</f>
        <v>0</v>
      </c>
      <c r="M237" s="1">
        <f>IF(G237="N/A",0,((IF(J237="Low",1,IF(J237="Med",2,IF(J237="High",3,0)))*2)))</f>
        <v>2</v>
      </c>
    </row>
    <row r="238" spans="2:13" ht="25.5" x14ac:dyDescent="0.35">
      <c r="B238" s="30" t="s">
        <v>328</v>
      </c>
      <c r="C238" s="8" t="s">
        <v>327</v>
      </c>
      <c r="D238" s="26" t="s">
        <v>329</v>
      </c>
      <c r="E238" s="27"/>
      <c r="F238" s="27"/>
      <c r="G238" s="16"/>
      <c r="H238" s="65"/>
      <c r="I238" s="83"/>
      <c r="J238" s="1" t="s">
        <v>368</v>
      </c>
      <c r="L238" s="1">
        <f>IF(G238="N/A",0,IF(G238="N/A",M238,((IF(J238="Low",1,IF(J238="Med",2,IF(J238="High",3,0)))*G238))))</f>
        <v>0</v>
      </c>
      <c r="M238" s="1">
        <f>IF(G238="N/A",0,((IF(J238="Low",1,IF(J238="Med",2,IF(J238="High",3,0)))*2)))</f>
        <v>2</v>
      </c>
    </row>
    <row r="239" spans="2:13" ht="51" x14ac:dyDescent="0.35">
      <c r="B239" s="30"/>
      <c r="C239" s="8"/>
      <c r="D239" s="26" t="s">
        <v>330</v>
      </c>
      <c r="E239" s="27"/>
      <c r="F239" s="27"/>
      <c r="G239" s="16"/>
      <c r="H239" s="65"/>
      <c r="I239" s="83"/>
      <c r="J239" s="1" t="s">
        <v>368</v>
      </c>
      <c r="L239" s="1">
        <f>IF(G239="N/A",0,IF(G239="N/A",M239,((IF(J239="Low",1,IF(J239="Med",2,IF(J239="High",3,0)))*G239))))</f>
        <v>0</v>
      </c>
      <c r="M239" s="1">
        <f>IF(G239="N/A",0,((IF(J239="Low",1,IF(J239="Med",2,IF(J239="High",3,0)))*2)))</f>
        <v>2</v>
      </c>
    </row>
    <row r="240" spans="2:13" ht="38.65" thickBot="1" x14ac:dyDescent="0.4">
      <c r="B240" s="30" t="s">
        <v>332</v>
      </c>
      <c r="C240" s="8" t="s">
        <v>331</v>
      </c>
      <c r="D240" s="26" t="s">
        <v>333</v>
      </c>
      <c r="E240" s="27"/>
      <c r="F240" s="27"/>
      <c r="G240" s="16"/>
      <c r="H240" s="65"/>
      <c r="I240" s="83"/>
      <c r="J240" s="1" t="s">
        <v>368</v>
      </c>
      <c r="L240" s="1">
        <f>IF(G240="N/A",0,IF(G240="N/A",M240,((IF(J240="Low",1,IF(J240="Med",2,IF(J240="High",3,0)))*G240))))</f>
        <v>0</v>
      </c>
      <c r="M240" s="1">
        <f>IF(G240="N/A",0,((IF(J240="Low",1,IF(J240="Med",2,IF(J240="High",3,0)))*2)))</f>
        <v>2</v>
      </c>
    </row>
    <row r="241" spans="2:13" ht="26.65" thickBot="1" x14ac:dyDescent="0.4">
      <c r="B241" s="19" t="s">
        <v>334</v>
      </c>
      <c r="C241" s="20"/>
      <c r="D241" s="20"/>
      <c r="E241" s="118" t="s">
        <v>31</v>
      </c>
      <c r="F241" s="118" t="s">
        <v>30</v>
      </c>
      <c r="G241" s="118" t="s">
        <v>29</v>
      </c>
      <c r="H241" s="119" t="s">
        <v>33</v>
      </c>
      <c r="I241" s="82"/>
    </row>
    <row r="242" spans="2:13" ht="21" customHeight="1" x14ac:dyDescent="0.35">
      <c r="B242" s="30" t="s">
        <v>336</v>
      </c>
      <c r="C242" s="8" t="s">
        <v>335</v>
      </c>
      <c r="D242" s="48" t="s">
        <v>337</v>
      </c>
      <c r="E242" s="27"/>
      <c r="F242" s="27"/>
      <c r="G242" s="16"/>
      <c r="H242" s="65"/>
      <c r="I242" s="83"/>
      <c r="J242" s="1" t="s">
        <v>368</v>
      </c>
      <c r="L242" s="1">
        <f t="shared" ref="L242:L248" si="28">IF(G242="N/A",0,IF(G242="N/A",M242,((IF(J242="Low",1,IF(J242="Med",2,IF(J242="High",3,0)))*G242))))</f>
        <v>0</v>
      </c>
      <c r="M242" s="1">
        <f t="shared" ref="M242:M248" si="29">IF(G242="N/A",0,((IF(J242="Low",1,IF(J242="Med",2,IF(J242="High",3,0)))*2)))</f>
        <v>2</v>
      </c>
    </row>
    <row r="243" spans="2:13" ht="102" x14ac:dyDescent="0.35">
      <c r="B243" s="30"/>
      <c r="C243" s="8"/>
      <c r="D243" s="26" t="s">
        <v>338</v>
      </c>
      <c r="E243" s="27"/>
      <c r="F243" s="27"/>
      <c r="G243" s="16"/>
      <c r="H243" s="65"/>
      <c r="I243" s="83"/>
      <c r="J243" s="1" t="s">
        <v>368</v>
      </c>
      <c r="L243" s="1">
        <f t="shared" si="28"/>
        <v>0</v>
      </c>
      <c r="M243" s="1">
        <f t="shared" si="29"/>
        <v>2</v>
      </c>
    </row>
    <row r="244" spans="2:13" ht="27" x14ac:dyDescent="0.35">
      <c r="B244" s="30" t="s">
        <v>340</v>
      </c>
      <c r="C244" s="8" t="s">
        <v>339</v>
      </c>
      <c r="D244" s="26" t="s">
        <v>341</v>
      </c>
      <c r="E244" s="27"/>
      <c r="F244" s="27"/>
      <c r="G244" s="16"/>
      <c r="H244" s="65"/>
      <c r="I244" s="83"/>
      <c r="J244" s="1" t="s">
        <v>368</v>
      </c>
      <c r="L244" s="1">
        <f t="shared" si="28"/>
        <v>0</v>
      </c>
      <c r="M244" s="1">
        <f t="shared" si="29"/>
        <v>2</v>
      </c>
    </row>
    <row r="245" spans="2:13" ht="25.5" x14ac:dyDescent="0.35">
      <c r="B245" s="30"/>
      <c r="C245" s="8"/>
      <c r="D245" s="26" t="s">
        <v>342</v>
      </c>
      <c r="E245" s="27"/>
      <c r="F245" s="27"/>
      <c r="G245" s="16"/>
      <c r="H245" s="65"/>
      <c r="I245" s="83"/>
      <c r="J245" s="1" t="s">
        <v>368</v>
      </c>
      <c r="L245" s="1">
        <f t="shared" si="28"/>
        <v>0</v>
      </c>
      <c r="M245" s="1">
        <f t="shared" si="29"/>
        <v>2</v>
      </c>
    </row>
    <row r="246" spans="2:13" ht="25.5" x14ac:dyDescent="0.35">
      <c r="B246" s="30"/>
      <c r="C246" s="8"/>
      <c r="D246" s="26" t="s">
        <v>343</v>
      </c>
      <c r="E246" s="27"/>
      <c r="F246" s="27"/>
      <c r="G246" s="16"/>
      <c r="H246" s="65"/>
      <c r="I246" s="83"/>
      <c r="J246" s="1" t="s">
        <v>368</v>
      </c>
      <c r="L246" s="1">
        <f t="shared" si="28"/>
        <v>0</v>
      </c>
      <c r="M246" s="1">
        <f t="shared" si="29"/>
        <v>2</v>
      </c>
    </row>
    <row r="247" spans="2:13" ht="25.5" x14ac:dyDescent="0.35">
      <c r="B247" s="29"/>
      <c r="C247" s="9"/>
      <c r="D247" s="28" t="s">
        <v>344</v>
      </c>
      <c r="E247" s="62"/>
      <c r="F247" s="66"/>
      <c r="G247" s="16"/>
      <c r="H247" s="64"/>
      <c r="I247" s="83"/>
      <c r="J247" s="1" t="s">
        <v>368</v>
      </c>
      <c r="L247" s="1">
        <f t="shared" si="28"/>
        <v>0</v>
      </c>
      <c r="M247" s="1">
        <f t="shared" si="29"/>
        <v>2</v>
      </c>
    </row>
    <row r="248" spans="2:13" ht="64.150000000000006" thickBot="1" x14ac:dyDescent="0.4">
      <c r="B248" s="31"/>
      <c r="C248" s="15"/>
      <c r="D248" s="32" t="s">
        <v>345</v>
      </c>
      <c r="E248" s="67"/>
      <c r="F248" s="67"/>
      <c r="G248" s="25"/>
      <c r="H248" s="68"/>
      <c r="I248" s="83"/>
      <c r="J248" s="1" t="s">
        <v>368</v>
      </c>
      <c r="L248" s="1">
        <f t="shared" si="28"/>
        <v>0</v>
      </c>
      <c r="M248" s="1">
        <f t="shared" si="29"/>
        <v>2</v>
      </c>
    </row>
    <row r="250" spans="2:13" ht="14.25" hidden="1" thickBot="1" x14ac:dyDescent="0.4">
      <c r="D250" s="69" t="s">
        <v>571</v>
      </c>
      <c r="E250" s="70" t="s">
        <v>572</v>
      </c>
    </row>
    <row r="251" spans="2:13" hidden="1" x14ac:dyDescent="0.35">
      <c r="D251" s="87" t="s">
        <v>564</v>
      </c>
      <c r="E251" s="90">
        <f t="shared" ref="E251:E257" si="30">IF(F251=0,"Not Applicable",IF(F251&gt;0,G251/F251,0))</f>
        <v>0</v>
      </c>
      <c r="F251" s="2">
        <f>SUM(M5:M20)</f>
        <v>32</v>
      </c>
      <c r="G251" s="2">
        <f>SUM(L5:L20)</f>
        <v>0</v>
      </c>
    </row>
    <row r="252" spans="2:13" hidden="1" x14ac:dyDescent="0.35">
      <c r="D252" s="88" t="s">
        <v>565</v>
      </c>
      <c r="E252" s="91">
        <f t="shared" si="30"/>
        <v>0</v>
      </c>
      <c r="F252" s="2">
        <f>SUM(M24:M198)</f>
        <v>322</v>
      </c>
      <c r="G252" s="2">
        <f>SUM(L24:L198)</f>
        <v>0</v>
      </c>
    </row>
    <row r="253" spans="2:13" hidden="1" x14ac:dyDescent="0.35">
      <c r="D253" s="88" t="s">
        <v>566</v>
      </c>
      <c r="E253" s="91">
        <f t="shared" si="30"/>
        <v>0</v>
      </c>
      <c r="F253" s="2">
        <f>SUM(M200:M218)</f>
        <v>38</v>
      </c>
      <c r="G253" s="2">
        <f>SUM(L200:L218)</f>
        <v>0</v>
      </c>
    </row>
    <row r="254" spans="2:13" hidden="1" x14ac:dyDescent="0.35">
      <c r="D254" s="88" t="s">
        <v>567</v>
      </c>
      <c r="E254" s="91">
        <f t="shared" si="30"/>
        <v>0</v>
      </c>
      <c r="F254" s="2">
        <f>SUM(M220:M226)</f>
        <v>14</v>
      </c>
      <c r="G254" s="2">
        <f>SUM(L220:L226)</f>
        <v>0</v>
      </c>
    </row>
    <row r="255" spans="2:13" hidden="1" x14ac:dyDescent="0.35">
      <c r="D255" s="88" t="s">
        <v>568</v>
      </c>
      <c r="E255" s="91">
        <f t="shared" si="30"/>
        <v>0</v>
      </c>
      <c r="F255" s="2">
        <f>SUM(M228:M234)</f>
        <v>14</v>
      </c>
      <c r="G255" s="2">
        <f>SUM(L228:L234)</f>
        <v>0</v>
      </c>
    </row>
    <row r="256" spans="2:13" hidden="1" x14ac:dyDescent="0.35">
      <c r="D256" s="88" t="s">
        <v>569</v>
      </c>
      <c r="E256" s="91">
        <f t="shared" si="30"/>
        <v>0</v>
      </c>
      <c r="F256" s="2">
        <f>SUM(M236:M240)</f>
        <v>10</v>
      </c>
      <c r="G256" s="2">
        <f>SUM(L236:L240)</f>
        <v>0</v>
      </c>
    </row>
    <row r="257" spans="4:7" ht="13.9" hidden="1" thickBot="1" x14ac:dyDescent="0.4">
      <c r="D257" s="89" t="s">
        <v>570</v>
      </c>
      <c r="E257" s="92">
        <f t="shared" si="30"/>
        <v>0</v>
      </c>
      <c r="F257" s="2">
        <f>SUM(M242:M248)</f>
        <v>14</v>
      </c>
      <c r="G257" s="2">
        <f>SUM(L242:L248)</f>
        <v>0</v>
      </c>
    </row>
    <row r="258" spans="4:7" ht="14.25" hidden="1" thickBot="1" x14ac:dyDescent="0.45">
      <c r="D258" s="71" t="s">
        <v>573</v>
      </c>
      <c r="E258" s="72">
        <f>AVERAGE(E251:E257)</f>
        <v>0</v>
      </c>
    </row>
  </sheetData>
  <mergeCells count="10">
    <mergeCell ref="B108:H108"/>
    <mergeCell ref="B154:H154"/>
    <mergeCell ref="B32:D32"/>
    <mergeCell ref="B1:H1"/>
    <mergeCell ref="B3:H3"/>
    <mergeCell ref="B69:D69"/>
    <mergeCell ref="B89:H89"/>
    <mergeCell ref="D21:H21"/>
    <mergeCell ref="B23:D23"/>
    <mergeCell ref="B22:H22"/>
  </mergeCells>
  <dataValidations count="1">
    <dataValidation type="list" allowBlank="1" showInputMessage="1" showErrorMessage="1" sqref="G128:G153 G236:G240 G228:G234 G220:G226 G200:G218 G191:G198 G178:G189 G156:G176 G110:G126 G105:G107 G99:G103 G91:G97 G72:G88 G70 G33:G68 G24:G31 G242:G248 G5:G20">
      <formula1>$K$1:$K$5</formula1>
    </dataValidation>
  </dataValidations>
  <pageMargins left="0.19685039370078741" right="0.19685039370078741" top="0.19685039370078741" bottom="0.19685039370078741" header="0.31496062992125984" footer="0.11811023622047245"/>
  <pageSetup paperSize="8" scale="85" fitToHeight="0" orientation="landscape" r:id="rId1"/>
  <headerFooter>
    <oddFooter>&amp;R&amp;"Arial,Regular"&amp;10&amp;P</oddFooter>
  </headerFooter>
  <rowBreaks count="2" manualBreakCount="2">
    <brk id="60" max="16383" man="1"/>
    <brk id="88" max="16383" man="1"/>
  </rowBreaks>
  <extLst>
    <ext xmlns:x14="http://schemas.microsoft.com/office/spreadsheetml/2009/9/main" uri="{78C0D931-6437-407d-A8EE-F0AAD7539E65}">
      <x14:conditionalFormattings>
        <x14:conditionalFormatting xmlns:xm="http://schemas.microsoft.com/office/excel/2006/main">
          <x14:cfRule type="containsText" priority="137" operator="containsText" id="{064C52CE-F57A-4224-A382-AE59C233012D}">
            <xm:f>NOT(ISERROR(SEARCH($K$5,G5)))</xm:f>
            <xm:f>$K$5</xm:f>
            <x14:dxf>
              <fill>
                <patternFill>
                  <bgColor rgb="FF00B050"/>
                </patternFill>
              </fill>
            </x14:dxf>
          </x14:cfRule>
          <x14:cfRule type="containsText" priority="138" operator="containsText" id="{41684621-8667-41FD-957E-DA7F12A2C4DB}">
            <xm:f>NOT(ISERROR(SEARCH($K$4,G5)))</xm:f>
            <xm:f>$K$4</xm:f>
            <x14:dxf>
              <fill>
                <patternFill>
                  <bgColor rgb="FFFFC000"/>
                </patternFill>
              </fill>
            </x14:dxf>
          </x14:cfRule>
          <x14:cfRule type="containsText" priority="139" operator="containsText" id="{C99A2876-5180-4401-A8E1-41E1FA72F457}">
            <xm:f>NOT(ISERROR(SEARCH($K$3,G5)))</xm:f>
            <xm:f>$K$3</xm:f>
            <x14:dxf>
              <fill>
                <patternFill>
                  <bgColor rgb="FFFF0000"/>
                </patternFill>
              </fill>
            </x14:dxf>
          </x14:cfRule>
          <x14:cfRule type="containsText" priority="140" operator="containsText" id="{67AC76A0-33C9-4B98-A679-CD69BF56167D}">
            <xm:f>NOT(ISERROR(SEARCH($K$2,G5)))</xm:f>
            <xm:f>$K$2</xm:f>
            <x14:dxf/>
          </x14:cfRule>
          <xm:sqref>G5:G20</xm:sqref>
        </x14:conditionalFormatting>
        <x14:conditionalFormatting xmlns:xm="http://schemas.microsoft.com/office/excel/2006/main">
          <x14:cfRule type="containsText" priority="65" operator="containsText" id="{334891D6-4D5C-4AFF-BDB3-A5AAEF2CFF96}">
            <xm:f>NOT(ISERROR(SEARCH($K$5,G24)))</xm:f>
            <xm:f>$K$5</xm:f>
            <x14:dxf>
              <fill>
                <patternFill>
                  <bgColor rgb="FF00B050"/>
                </patternFill>
              </fill>
            </x14:dxf>
          </x14:cfRule>
          <x14:cfRule type="containsText" priority="66" operator="containsText" id="{1CD636FC-63AA-4F14-9742-FC53E2EC79FC}">
            <xm:f>NOT(ISERROR(SEARCH($K$4,G24)))</xm:f>
            <xm:f>$K$4</xm:f>
            <x14:dxf>
              <fill>
                <patternFill>
                  <bgColor rgb="FFFFC000"/>
                </patternFill>
              </fill>
            </x14:dxf>
          </x14:cfRule>
          <x14:cfRule type="containsText" priority="67" operator="containsText" id="{0780790A-8110-4412-AAC5-731ABC5D4071}">
            <xm:f>NOT(ISERROR(SEARCH($K$3,G24)))</xm:f>
            <xm:f>$K$3</xm:f>
            <x14:dxf>
              <fill>
                <patternFill>
                  <bgColor rgb="FFFF0000"/>
                </patternFill>
              </fill>
            </x14:dxf>
          </x14:cfRule>
          <x14:cfRule type="containsText" priority="68" operator="containsText" id="{F68791C5-A494-422A-94AA-DDA2B4756897}">
            <xm:f>NOT(ISERROR(SEARCH($K$2,G24)))</xm:f>
            <xm:f>$K$2</xm:f>
            <x14:dxf/>
          </x14:cfRule>
          <xm:sqref>G24:G31</xm:sqref>
        </x14:conditionalFormatting>
        <x14:conditionalFormatting xmlns:xm="http://schemas.microsoft.com/office/excel/2006/main">
          <x14:cfRule type="containsText" priority="1" operator="containsText" id="{451DC57C-444B-45EA-A652-B577241EB0AC}">
            <xm:f>NOT(ISERROR(SEARCH($K$5,G242)))</xm:f>
            <xm:f>$K$5</xm:f>
            <x14:dxf>
              <fill>
                <patternFill>
                  <bgColor rgb="FF00B050"/>
                </patternFill>
              </fill>
            </x14:dxf>
          </x14:cfRule>
          <x14:cfRule type="containsText" priority="2" operator="containsText" id="{F5BA3D08-D3A7-4D05-9AF1-27FE93607262}">
            <xm:f>NOT(ISERROR(SEARCH($K$4,G242)))</xm:f>
            <xm:f>$K$4</xm:f>
            <x14:dxf>
              <fill>
                <patternFill>
                  <bgColor rgb="FFFFC000"/>
                </patternFill>
              </fill>
            </x14:dxf>
          </x14:cfRule>
          <x14:cfRule type="containsText" priority="3" operator="containsText" id="{82C091F2-13A9-4A1F-8DFE-6724BDEB5D04}">
            <xm:f>NOT(ISERROR(SEARCH($K$3,G242)))</xm:f>
            <xm:f>$K$3</xm:f>
            <x14:dxf>
              <fill>
                <patternFill>
                  <bgColor rgb="FFFF0000"/>
                </patternFill>
              </fill>
            </x14:dxf>
          </x14:cfRule>
          <x14:cfRule type="containsText" priority="4" operator="containsText" id="{C72BF5A8-5EF5-4654-B310-CEF80635DF1D}">
            <xm:f>NOT(ISERROR(SEARCH($K$2,G242)))</xm:f>
            <xm:f>$K$2</xm:f>
            <x14:dxf/>
          </x14:cfRule>
          <xm:sqref>G242:G248</xm:sqref>
        </x14:conditionalFormatting>
        <x14:conditionalFormatting xmlns:xm="http://schemas.microsoft.com/office/excel/2006/main">
          <x14:cfRule type="containsText" priority="61" operator="containsText" id="{F362ECFB-EF80-4A9B-A52D-627A8B1FF94A}">
            <xm:f>NOT(ISERROR(SEARCH($K$5,G33)))</xm:f>
            <xm:f>$K$5</xm:f>
            <x14:dxf>
              <fill>
                <patternFill>
                  <bgColor rgb="FF00B050"/>
                </patternFill>
              </fill>
            </x14:dxf>
          </x14:cfRule>
          <x14:cfRule type="containsText" priority="62" operator="containsText" id="{6EE45F8C-248D-4338-AA8B-984D79C274F5}">
            <xm:f>NOT(ISERROR(SEARCH($K$4,G33)))</xm:f>
            <xm:f>$K$4</xm:f>
            <x14:dxf>
              <fill>
                <patternFill>
                  <bgColor rgb="FFFFC000"/>
                </patternFill>
              </fill>
            </x14:dxf>
          </x14:cfRule>
          <x14:cfRule type="containsText" priority="63" operator="containsText" id="{68421160-5DA8-4FAE-B1F6-B4FA449054EA}">
            <xm:f>NOT(ISERROR(SEARCH($K$3,G33)))</xm:f>
            <xm:f>$K$3</xm:f>
            <x14:dxf>
              <fill>
                <patternFill>
                  <bgColor rgb="FFFF0000"/>
                </patternFill>
              </fill>
            </x14:dxf>
          </x14:cfRule>
          <x14:cfRule type="containsText" priority="64" operator="containsText" id="{476994EA-9807-4565-A118-270C11515854}">
            <xm:f>NOT(ISERROR(SEARCH($K$2,G33)))</xm:f>
            <xm:f>$K$2</xm:f>
            <x14:dxf/>
          </x14:cfRule>
          <xm:sqref>G33:G68</xm:sqref>
        </x14:conditionalFormatting>
        <x14:conditionalFormatting xmlns:xm="http://schemas.microsoft.com/office/excel/2006/main">
          <x14:cfRule type="containsText" priority="57" operator="containsText" id="{3CE2338F-150F-4566-A29F-3CF652A24448}">
            <xm:f>NOT(ISERROR(SEARCH($K$5,G70)))</xm:f>
            <xm:f>$K$5</xm:f>
            <x14:dxf>
              <fill>
                <patternFill>
                  <bgColor rgb="FF00B050"/>
                </patternFill>
              </fill>
            </x14:dxf>
          </x14:cfRule>
          <x14:cfRule type="containsText" priority="58" operator="containsText" id="{FCE7B91B-3A4F-45C2-B322-E16DC47EEB02}">
            <xm:f>NOT(ISERROR(SEARCH($K$4,G70)))</xm:f>
            <xm:f>$K$4</xm:f>
            <x14:dxf>
              <fill>
                <patternFill>
                  <bgColor rgb="FFFFC000"/>
                </patternFill>
              </fill>
            </x14:dxf>
          </x14:cfRule>
          <x14:cfRule type="containsText" priority="59" operator="containsText" id="{A092AD4D-B755-481F-A0F8-91E190861324}">
            <xm:f>NOT(ISERROR(SEARCH($K$3,G70)))</xm:f>
            <xm:f>$K$3</xm:f>
            <x14:dxf>
              <fill>
                <patternFill>
                  <bgColor rgb="FFFF0000"/>
                </patternFill>
              </fill>
            </x14:dxf>
          </x14:cfRule>
          <x14:cfRule type="containsText" priority="60" operator="containsText" id="{219263C8-69BB-404F-9E2A-B1030F4A7EB8}">
            <xm:f>NOT(ISERROR(SEARCH($K$2,G70)))</xm:f>
            <xm:f>$K$2</xm:f>
            <x14:dxf/>
          </x14:cfRule>
          <xm:sqref>G70</xm:sqref>
        </x14:conditionalFormatting>
        <x14:conditionalFormatting xmlns:xm="http://schemas.microsoft.com/office/excel/2006/main">
          <x14:cfRule type="containsText" priority="53" operator="containsText" id="{E6C5D6BC-6BC1-4D71-8CDF-35F5A2501708}">
            <xm:f>NOT(ISERROR(SEARCH($K$5,G72)))</xm:f>
            <xm:f>$K$5</xm:f>
            <x14:dxf>
              <fill>
                <patternFill>
                  <bgColor rgb="FF00B050"/>
                </patternFill>
              </fill>
            </x14:dxf>
          </x14:cfRule>
          <x14:cfRule type="containsText" priority="54" operator="containsText" id="{17B12AF6-DC18-4375-8B58-CF8FFFBE073F}">
            <xm:f>NOT(ISERROR(SEARCH($K$4,G72)))</xm:f>
            <xm:f>$K$4</xm:f>
            <x14:dxf>
              <fill>
                <patternFill>
                  <bgColor rgb="FFFFC000"/>
                </patternFill>
              </fill>
            </x14:dxf>
          </x14:cfRule>
          <x14:cfRule type="containsText" priority="55" operator="containsText" id="{34F9481D-B247-4309-8B99-236E7AF8A3C0}">
            <xm:f>NOT(ISERROR(SEARCH($K$3,G72)))</xm:f>
            <xm:f>$K$3</xm:f>
            <x14:dxf>
              <fill>
                <patternFill>
                  <bgColor rgb="FFFF0000"/>
                </patternFill>
              </fill>
            </x14:dxf>
          </x14:cfRule>
          <x14:cfRule type="containsText" priority="56" operator="containsText" id="{1B33AF11-72A8-470F-9633-E60AEDDA66DF}">
            <xm:f>NOT(ISERROR(SEARCH($K$2,G72)))</xm:f>
            <xm:f>$K$2</xm:f>
            <x14:dxf/>
          </x14:cfRule>
          <xm:sqref>G72:G88</xm:sqref>
        </x14:conditionalFormatting>
        <x14:conditionalFormatting xmlns:xm="http://schemas.microsoft.com/office/excel/2006/main">
          <x14:cfRule type="containsText" priority="49" operator="containsText" id="{13A4D275-96D9-44CD-9D74-CCAD6607079C}">
            <xm:f>NOT(ISERROR(SEARCH($K$5,G91)))</xm:f>
            <xm:f>$K$5</xm:f>
            <x14:dxf>
              <fill>
                <patternFill>
                  <bgColor rgb="FF00B050"/>
                </patternFill>
              </fill>
            </x14:dxf>
          </x14:cfRule>
          <x14:cfRule type="containsText" priority="50" operator="containsText" id="{642D3AB3-B978-4187-A6BB-FF7208AAFB42}">
            <xm:f>NOT(ISERROR(SEARCH($K$4,G91)))</xm:f>
            <xm:f>$K$4</xm:f>
            <x14:dxf>
              <fill>
                <patternFill>
                  <bgColor rgb="FFFFC000"/>
                </patternFill>
              </fill>
            </x14:dxf>
          </x14:cfRule>
          <x14:cfRule type="containsText" priority="51" operator="containsText" id="{C343367F-9AAF-4DB1-8B35-EEF6A5C7261D}">
            <xm:f>NOT(ISERROR(SEARCH($K$3,G91)))</xm:f>
            <xm:f>$K$3</xm:f>
            <x14:dxf>
              <fill>
                <patternFill>
                  <bgColor rgb="FFFF0000"/>
                </patternFill>
              </fill>
            </x14:dxf>
          </x14:cfRule>
          <x14:cfRule type="containsText" priority="52" operator="containsText" id="{4233893F-FA26-42A6-993B-5BDE7F6D61FF}">
            <xm:f>NOT(ISERROR(SEARCH($K$2,G91)))</xm:f>
            <xm:f>$K$2</xm:f>
            <x14:dxf/>
          </x14:cfRule>
          <xm:sqref>G91:G97</xm:sqref>
        </x14:conditionalFormatting>
        <x14:conditionalFormatting xmlns:xm="http://schemas.microsoft.com/office/excel/2006/main">
          <x14:cfRule type="containsText" priority="45" operator="containsText" id="{5745231F-AFD5-477D-8DCA-A04C189D575B}">
            <xm:f>NOT(ISERROR(SEARCH($K$5,G99)))</xm:f>
            <xm:f>$K$5</xm:f>
            <x14:dxf>
              <fill>
                <patternFill>
                  <bgColor rgb="FF00B050"/>
                </patternFill>
              </fill>
            </x14:dxf>
          </x14:cfRule>
          <x14:cfRule type="containsText" priority="46" operator="containsText" id="{E9074011-9BC6-4076-AE5A-06EAEFB06752}">
            <xm:f>NOT(ISERROR(SEARCH($K$4,G99)))</xm:f>
            <xm:f>$K$4</xm:f>
            <x14:dxf>
              <fill>
                <patternFill>
                  <bgColor rgb="FFFFC000"/>
                </patternFill>
              </fill>
            </x14:dxf>
          </x14:cfRule>
          <x14:cfRule type="containsText" priority="47" operator="containsText" id="{D337B5B6-7212-49E1-B2CD-80647101D0ED}">
            <xm:f>NOT(ISERROR(SEARCH($K$3,G99)))</xm:f>
            <xm:f>$K$3</xm:f>
            <x14:dxf>
              <fill>
                <patternFill>
                  <bgColor rgb="FFFF0000"/>
                </patternFill>
              </fill>
            </x14:dxf>
          </x14:cfRule>
          <x14:cfRule type="containsText" priority="48" operator="containsText" id="{665A25D0-BE4E-4198-9C88-B1C6353ACCE7}">
            <xm:f>NOT(ISERROR(SEARCH($K$2,G99)))</xm:f>
            <xm:f>$K$2</xm:f>
            <x14:dxf/>
          </x14:cfRule>
          <xm:sqref>G99:G103</xm:sqref>
        </x14:conditionalFormatting>
        <x14:conditionalFormatting xmlns:xm="http://schemas.microsoft.com/office/excel/2006/main">
          <x14:cfRule type="containsText" priority="41" operator="containsText" id="{1540DBB2-2E87-47E1-A2A8-1EB669A4C171}">
            <xm:f>NOT(ISERROR(SEARCH($K$5,G105)))</xm:f>
            <xm:f>$K$5</xm:f>
            <x14:dxf>
              <fill>
                <patternFill>
                  <bgColor rgb="FF00B050"/>
                </patternFill>
              </fill>
            </x14:dxf>
          </x14:cfRule>
          <x14:cfRule type="containsText" priority="42" operator="containsText" id="{A681A7B3-072A-4AF3-A286-4292276DDDD4}">
            <xm:f>NOT(ISERROR(SEARCH($K$4,G105)))</xm:f>
            <xm:f>$K$4</xm:f>
            <x14:dxf>
              <fill>
                <patternFill>
                  <bgColor rgb="FFFFC000"/>
                </patternFill>
              </fill>
            </x14:dxf>
          </x14:cfRule>
          <x14:cfRule type="containsText" priority="43" operator="containsText" id="{7A719F7A-5F6B-46BB-A112-EA7EF6CD414B}">
            <xm:f>NOT(ISERROR(SEARCH($K$3,G105)))</xm:f>
            <xm:f>$K$3</xm:f>
            <x14:dxf>
              <fill>
                <patternFill>
                  <bgColor rgb="FFFF0000"/>
                </patternFill>
              </fill>
            </x14:dxf>
          </x14:cfRule>
          <x14:cfRule type="containsText" priority="44" operator="containsText" id="{7B1CCF63-79E8-41D9-AE6C-D8D8D7D3634D}">
            <xm:f>NOT(ISERROR(SEARCH($K$2,G105)))</xm:f>
            <xm:f>$K$2</xm:f>
            <x14:dxf/>
          </x14:cfRule>
          <xm:sqref>G105:G107</xm:sqref>
        </x14:conditionalFormatting>
        <x14:conditionalFormatting xmlns:xm="http://schemas.microsoft.com/office/excel/2006/main">
          <x14:cfRule type="containsText" priority="37" operator="containsText" id="{F5A34D49-80D8-4A62-A296-052A024C232E}">
            <xm:f>NOT(ISERROR(SEARCH($K$5,G110)))</xm:f>
            <xm:f>$K$5</xm:f>
            <x14:dxf>
              <fill>
                <patternFill>
                  <bgColor rgb="FF00B050"/>
                </patternFill>
              </fill>
            </x14:dxf>
          </x14:cfRule>
          <x14:cfRule type="containsText" priority="38" operator="containsText" id="{44E734F6-4DD3-4193-AFD9-1C7F0D293FCB}">
            <xm:f>NOT(ISERROR(SEARCH($K$4,G110)))</xm:f>
            <xm:f>$K$4</xm:f>
            <x14:dxf>
              <fill>
                <patternFill>
                  <bgColor rgb="FFFFC000"/>
                </patternFill>
              </fill>
            </x14:dxf>
          </x14:cfRule>
          <x14:cfRule type="containsText" priority="39" operator="containsText" id="{84B285A1-2F6C-45D1-9592-B32D04287AE8}">
            <xm:f>NOT(ISERROR(SEARCH($K$3,G110)))</xm:f>
            <xm:f>$K$3</xm:f>
            <x14:dxf>
              <fill>
                <patternFill>
                  <bgColor rgb="FFFF0000"/>
                </patternFill>
              </fill>
            </x14:dxf>
          </x14:cfRule>
          <x14:cfRule type="containsText" priority="40" operator="containsText" id="{3ED2894F-F6E1-4AAA-BC8E-A6F662A7B837}">
            <xm:f>NOT(ISERROR(SEARCH($K$2,G110)))</xm:f>
            <xm:f>$K$2</xm:f>
            <x14:dxf/>
          </x14:cfRule>
          <xm:sqref>G110:G126</xm:sqref>
        </x14:conditionalFormatting>
        <x14:conditionalFormatting xmlns:xm="http://schemas.microsoft.com/office/excel/2006/main">
          <x14:cfRule type="containsText" priority="33" operator="containsText" id="{50DBB9BE-2C00-4BDA-A5DF-0ADC7171C5E1}">
            <xm:f>NOT(ISERROR(SEARCH($K$5,G128)))</xm:f>
            <xm:f>$K$5</xm:f>
            <x14:dxf>
              <fill>
                <patternFill>
                  <bgColor rgb="FF00B050"/>
                </patternFill>
              </fill>
            </x14:dxf>
          </x14:cfRule>
          <x14:cfRule type="containsText" priority="34" operator="containsText" id="{1FEA6DA1-9213-4701-9F3F-C08A4F643206}">
            <xm:f>NOT(ISERROR(SEARCH($K$4,G128)))</xm:f>
            <xm:f>$K$4</xm:f>
            <x14:dxf>
              <fill>
                <patternFill>
                  <bgColor rgb="FFFFC000"/>
                </patternFill>
              </fill>
            </x14:dxf>
          </x14:cfRule>
          <x14:cfRule type="containsText" priority="35" operator="containsText" id="{E0C8790D-71B9-4EB1-B2B1-D4043A1A01BB}">
            <xm:f>NOT(ISERROR(SEARCH($K$3,G128)))</xm:f>
            <xm:f>$K$3</xm:f>
            <x14:dxf>
              <fill>
                <patternFill>
                  <bgColor rgb="FFFF0000"/>
                </patternFill>
              </fill>
            </x14:dxf>
          </x14:cfRule>
          <x14:cfRule type="containsText" priority="36" operator="containsText" id="{1F4D5064-0A05-4F30-821E-9A09FE7F6789}">
            <xm:f>NOT(ISERROR(SEARCH($K$2,G128)))</xm:f>
            <xm:f>$K$2</xm:f>
            <x14:dxf/>
          </x14:cfRule>
          <xm:sqref>G128:G153</xm:sqref>
        </x14:conditionalFormatting>
        <x14:conditionalFormatting xmlns:xm="http://schemas.microsoft.com/office/excel/2006/main">
          <x14:cfRule type="containsText" priority="29" operator="containsText" id="{72BE287E-1C2F-4A76-84CF-AB1DACF75A2C}">
            <xm:f>NOT(ISERROR(SEARCH($K$5,G156)))</xm:f>
            <xm:f>$K$5</xm:f>
            <x14:dxf>
              <fill>
                <patternFill>
                  <bgColor rgb="FF00B050"/>
                </patternFill>
              </fill>
            </x14:dxf>
          </x14:cfRule>
          <x14:cfRule type="containsText" priority="30" operator="containsText" id="{BCB79DE0-D53A-4C01-9619-98825CEE10DB}">
            <xm:f>NOT(ISERROR(SEARCH($K$4,G156)))</xm:f>
            <xm:f>$K$4</xm:f>
            <x14:dxf>
              <fill>
                <patternFill>
                  <bgColor rgb="FFFFC000"/>
                </patternFill>
              </fill>
            </x14:dxf>
          </x14:cfRule>
          <x14:cfRule type="containsText" priority="31" operator="containsText" id="{4B1DE907-C47E-4149-AC1B-F33FF9ACA057}">
            <xm:f>NOT(ISERROR(SEARCH($K$3,G156)))</xm:f>
            <xm:f>$K$3</xm:f>
            <x14:dxf>
              <fill>
                <patternFill>
                  <bgColor rgb="FFFF0000"/>
                </patternFill>
              </fill>
            </x14:dxf>
          </x14:cfRule>
          <x14:cfRule type="containsText" priority="32" operator="containsText" id="{228862E1-4451-4448-96A8-0D74A5FB4F31}">
            <xm:f>NOT(ISERROR(SEARCH($K$2,G156)))</xm:f>
            <xm:f>$K$2</xm:f>
            <x14:dxf/>
          </x14:cfRule>
          <xm:sqref>G156:G176</xm:sqref>
        </x14:conditionalFormatting>
        <x14:conditionalFormatting xmlns:xm="http://schemas.microsoft.com/office/excel/2006/main">
          <x14:cfRule type="containsText" priority="25" operator="containsText" id="{F7D2B4B5-5A80-440E-A4DA-D89B642FD16A}">
            <xm:f>NOT(ISERROR(SEARCH($K$5,G178)))</xm:f>
            <xm:f>$K$5</xm:f>
            <x14:dxf>
              <fill>
                <patternFill>
                  <bgColor rgb="FF00B050"/>
                </patternFill>
              </fill>
            </x14:dxf>
          </x14:cfRule>
          <x14:cfRule type="containsText" priority="26" operator="containsText" id="{29C906CF-B6FB-4B5D-9594-2699A00FA282}">
            <xm:f>NOT(ISERROR(SEARCH($K$4,G178)))</xm:f>
            <xm:f>$K$4</xm:f>
            <x14:dxf>
              <fill>
                <patternFill>
                  <bgColor rgb="FFFFC000"/>
                </patternFill>
              </fill>
            </x14:dxf>
          </x14:cfRule>
          <x14:cfRule type="containsText" priority="27" operator="containsText" id="{EF8A5664-13FE-4804-BEAA-AC488E4FAC73}">
            <xm:f>NOT(ISERROR(SEARCH($K$3,G178)))</xm:f>
            <xm:f>$K$3</xm:f>
            <x14:dxf>
              <fill>
                <patternFill>
                  <bgColor rgb="FFFF0000"/>
                </patternFill>
              </fill>
            </x14:dxf>
          </x14:cfRule>
          <x14:cfRule type="containsText" priority="28" operator="containsText" id="{97B8423C-06F8-4E6D-87AF-6B1FE300FA01}">
            <xm:f>NOT(ISERROR(SEARCH($K$2,G178)))</xm:f>
            <xm:f>$K$2</xm:f>
            <x14:dxf/>
          </x14:cfRule>
          <xm:sqref>G178:G189</xm:sqref>
        </x14:conditionalFormatting>
        <x14:conditionalFormatting xmlns:xm="http://schemas.microsoft.com/office/excel/2006/main">
          <x14:cfRule type="containsText" priority="21" operator="containsText" id="{39D6D31F-7152-4DD0-B1D1-E6545A9C4D1C}">
            <xm:f>NOT(ISERROR(SEARCH($K$5,G191)))</xm:f>
            <xm:f>$K$5</xm:f>
            <x14:dxf>
              <fill>
                <patternFill>
                  <bgColor rgb="FF00B050"/>
                </patternFill>
              </fill>
            </x14:dxf>
          </x14:cfRule>
          <x14:cfRule type="containsText" priority="22" operator="containsText" id="{359BAC1C-E3C7-49FB-98BD-AF3F019EF29A}">
            <xm:f>NOT(ISERROR(SEARCH($K$4,G191)))</xm:f>
            <xm:f>$K$4</xm:f>
            <x14:dxf>
              <fill>
                <patternFill>
                  <bgColor rgb="FFFFC000"/>
                </patternFill>
              </fill>
            </x14:dxf>
          </x14:cfRule>
          <x14:cfRule type="containsText" priority="23" operator="containsText" id="{F3A56581-94B0-4FD9-A190-F5359280409B}">
            <xm:f>NOT(ISERROR(SEARCH($K$3,G191)))</xm:f>
            <xm:f>$K$3</xm:f>
            <x14:dxf>
              <fill>
                <patternFill>
                  <bgColor rgb="FFFF0000"/>
                </patternFill>
              </fill>
            </x14:dxf>
          </x14:cfRule>
          <x14:cfRule type="containsText" priority="24" operator="containsText" id="{2CDF4055-964F-457F-8E8C-0E7F1F1161C5}">
            <xm:f>NOT(ISERROR(SEARCH($K$2,G191)))</xm:f>
            <xm:f>$K$2</xm:f>
            <x14:dxf/>
          </x14:cfRule>
          <xm:sqref>G191:G198</xm:sqref>
        </x14:conditionalFormatting>
        <x14:conditionalFormatting xmlns:xm="http://schemas.microsoft.com/office/excel/2006/main">
          <x14:cfRule type="containsText" priority="17" operator="containsText" id="{B282ABEC-AB16-4BC4-B828-894627A3A752}">
            <xm:f>NOT(ISERROR(SEARCH($K$5,G200)))</xm:f>
            <xm:f>$K$5</xm:f>
            <x14:dxf>
              <fill>
                <patternFill>
                  <bgColor rgb="FF00B050"/>
                </patternFill>
              </fill>
            </x14:dxf>
          </x14:cfRule>
          <x14:cfRule type="containsText" priority="18" operator="containsText" id="{68A2FF30-124F-4663-96CF-3649E23857AB}">
            <xm:f>NOT(ISERROR(SEARCH($K$4,G200)))</xm:f>
            <xm:f>$K$4</xm:f>
            <x14:dxf>
              <fill>
                <patternFill>
                  <bgColor rgb="FFFFC000"/>
                </patternFill>
              </fill>
            </x14:dxf>
          </x14:cfRule>
          <x14:cfRule type="containsText" priority="19" operator="containsText" id="{DCD90A99-BD79-406B-938B-5F86EFB518CC}">
            <xm:f>NOT(ISERROR(SEARCH($K$3,G200)))</xm:f>
            <xm:f>$K$3</xm:f>
            <x14:dxf>
              <fill>
                <patternFill>
                  <bgColor rgb="FFFF0000"/>
                </patternFill>
              </fill>
            </x14:dxf>
          </x14:cfRule>
          <x14:cfRule type="containsText" priority="20" operator="containsText" id="{F8EDD0D3-02FB-495B-96FB-8B82AF70163E}">
            <xm:f>NOT(ISERROR(SEARCH($K$2,G200)))</xm:f>
            <xm:f>$K$2</xm:f>
            <x14:dxf/>
          </x14:cfRule>
          <xm:sqref>G200:G218</xm:sqref>
        </x14:conditionalFormatting>
        <x14:conditionalFormatting xmlns:xm="http://schemas.microsoft.com/office/excel/2006/main">
          <x14:cfRule type="containsText" priority="13" operator="containsText" id="{82211EB2-D902-4FD8-AC50-09306AFDED9C}">
            <xm:f>NOT(ISERROR(SEARCH($K$5,G220)))</xm:f>
            <xm:f>$K$5</xm:f>
            <x14:dxf>
              <fill>
                <patternFill>
                  <bgColor rgb="FF00B050"/>
                </patternFill>
              </fill>
            </x14:dxf>
          </x14:cfRule>
          <x14:cfRule type="containsText" priority="14" operator="containsText" id="{9BF3CF2F-A086-4BD9-A773-B9B134281DE1}">
            <xm:f>NOT(ISERROR(SEARCH($K$4,G220)))</xm:f>
            <xm:f>$K$4</xm:f>
            <x14:dxf>
              <fill>
                <patternFill>
                  <bgColor rgb="FFFFC000"/>
                </patternFill>
              </fill>
            </x14:dxf>
          </x14:cfRule>
          <x14:cfRule type="containsText" priority="15" operator="containsText" id="{2C746AC0-3A98-4D1D-B182-8AB350D3DEB5}">
            <xm:f>NOT(ISERROR(SEARCH($K$3,G220)))</xm:f>
            <xm:f>$K$3</xm:f>
            <x14:dxf>
              <fill>
                <patternFill>
                  <bgColor rgb="FFFF0000"/>
                </patternFill>
              </fill>
            </x14:dxf>
          </x14:cfRule>
          <x14:cfRule type="containsText" priority="16" operator="containsText" id="{12EB7CCC-389D-4AB4-B00D-0DC75EF34E1E}">
            <xm:f>NOT(ISERROR(SEARCH($K$2,G220)))</xm:f>
            <xm:f>$K$2</xm:f>
            <x14:dxf/>
          </x14:cfRule>
          <xm:sqref>G220:G226</xm:sqref>
        </x14:conditionalFormatting>
        <x14:conditionalFormatting xmlns:xm="http://schemas.microsoft.com/office/excel/2006/main">
          <x14:cfRule type="containsText" priority="9" operator="containsText" id="{85EC510B-4289-4982-ADAF-1139A53B9B0E}">
            <xm:f>NOT(ISERROR(SEARCH($K$5,G228)))</xm:f>
            <xm:f>$K$5</xm:f>
            <x14:dxf>
              <fill>
                <patternFill>
                  <bgColor rgb="FF00B050"/>
                </patternFill>
              </fill>
            </x14:dxf>
          </x14:cfRule>
          <x14:cfRule type="containsText" priority="10" operator="containsText" id="{995B07E2-4F31-46C0-8C34-0C076F296ED1}">
            <xm:f>NOT(ISERROR(SEARCH($K$4,G228)))</xm:f>
            <xm:f>$K$4</xm:f>
            <x14:dxf>
              <fill>
                <patternFill>
                  <bgColor rgb="FFFFC000"/>
                </patternFill>
              </fill>
            </x14:dxf>
          </x14:cfRule>
          <x14:cfRule type="containsText" priority="11" operator="containsText" id="{0161E938-B71C-4DE8-B954-1020A14C0F24}">
            <xm:f>NOT(ISERROR(SEARCH($K$3,G228)))</xm:f>
            <xm:f>$K$3</xm:f>
            <x14:dxf>
              <fill>
                <patternFill>
                  <bgColor rgb="FFFF0000"/>
                </patternFill>
              </fill>
            </x14:dxf>
          </x14:cfRule>
          <x14:cfRule type="containsText" priority="12" operator="containsText" id="{E78B5E50-E26C-4A42-BA34-E08628F050E8}">
            <xm:f>NOT(ISERROR(SEARCH($K$2,G228)))</xm:f>
            <xm:f>$K$2</xm:f>
            <x14:dxf/>
          </x14:cfRule>
          <xm:sqref>G228:G234</xm:sqref>
        </x14:conditionalFormatting>
        <x14:conditionalFormatting xmlns:xm="http://schemas.microsoft.com/office/excel/2006/main">
          <x14:cfRule type="containsText" priority="5" operator="containsText" id="{51438A17-2B18-4945-938B-27936FE28730}">
            <xm:f>NOT(ISERROR(SEARCH($K$5,G236)))</xm:f>
            <xm:f>$K$5</xm:f>
            <x14:dxf>
              <fill>
                <patternFill>
                  <bgColor rgb="FF00B050"/>
                </patternFill>
              </fill>
            </x14:dxf>
          </x14:cfRule>
          <x14:cfRule type="containsText" priority="6" operator="containsText" id="{14452E56-AD65-4354-B166-E6DC9DF97D1C}">
            <xm:f>NOT(ISERROR(SEARCH($K$4,G236)))</xm:f>
            <xm:f>$K$4</xm:f>
            <x14:dxf>
              <fill>
                <patternFill>
                  <bgColor rgb="FFFFC000"/>
                </patternFill>
              </fill>
            </x14:dxf>
          </x14:cfRule>
          <x14:cfRule type="containsText" priority="7" operator="containsText" id="{B8020EE3-96D7-46D9-92CD-7D57807AD34A}">
            <xm:f>NOT(ISERROR(SEARCH($K$3,G236)))</xm:f>
            <xm:f>$K$3</xm:f>
            <x14:dxf>
              <fill>
                <patternFill>
                  <bgColor rgb="FFFF0000"/>
                </patternFill>
              </fill>
            </x14:dxf>
          </x14:cfRule>
          <x14:cfRule type="containsText" priority="8" operator="containsText" id="{EF75DBC5-1BCF-4B15-AF44-EFC1839D7E1A}">
            <xm:f>NOT(ISERROR(SEARCH($K$2,G236)))</xm:f>
            <xm:f>$K$2</xm:f>
            <x14:dxf/>
          </x14:cfRule>
          <xm:sqref>G236:G240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28"/>
  <sheetViews>
    <sheetView topLeftCell="A201" zoomScale="80" zoomScaleNormal="80" workbookViewId="0">
      <selection activeCell="G231" sqref="G231"/>
    </sheetView>
  </sheetViews>
  <sheetFormatPr defaultColWidth="9.1328125" defaultRowHeight="17.25" x14ac:dyDescent="0.45"/>
  <cols>
    <col min="1" max="1" width="2.73046875" style="39" customWidth="1"/>
    <col min="2" max="2" width="16" style="39" customWidth="1"/>
    <col min="3" max="3" width="35.1328125" style="39" customWidth="1"/>
    <col min="4" max="4" width="36.265625" style="39" customWidth="1"/>
    <col min="5" max="5" width="12.73046875" style="39" customWidth="1"/>
    <col min="6" max="6" width="18" style="39" customWidth="1"/>
    <col min="7" max="7" width="17.59765625" style="39" customWidth="1"/>
    <col min="8" max="8" width="21.73046875" style="39" customWidth="1"/>
    <col min="9" max="9" width="18.265625" style="39" customWidth="1"/>
    <col min="10" max="10" width="36.1328125" style="39" customWidth="1"/>
    <col min="11" max="11" width="9.1328125" style="39"/>
    <col min="12" max="12" width="11.73046875" style="39" hidden="1" customWidth="1"/>
    <col min="13" max="15" width="9.1328125" style="39" hidden="1" customWidth="1"/>
    <col min="16" max="16384" width="9.1328125" style="39"/>
  </cols>
  <sheetData>
    <row r="2" spans="2:15" s="38" customFormat="1" ht="17.649999999999999" x14ac:dyDescent="0.45">
      <c r="B2" s="137" t="s">
        <v>618</v>
      </c>
      <c r="C2" s="138"/>
      <c r="D2" s="138"/>
      <c r="E2" s="37"/>
      <c r="F2" s="37"/>
      <c r="G2" s="37"/>
      <c r="H2" s="37"/>
      <c r="I2" s="139" t="s">
        <v>354</v>
      </c>
      <c r="J2" s="139"/>
    </row>
    <row r="4" spans="2:15" s="40" customFormat="1" ht="17.649999999999999" x14ac:dyDescent="0.45">
      <c r="B4" s="140" t="s">
        <v>365</v>
      </c>
      <c r="C4" s="141"/>
      <c r="D4" s="141"/>
      <c r="E4" s="141"/>
      <c r="F4" s="141"/>
      <c r="G4" s="141"/>
      <c r="H4" s="141"/>
      <c r="I4" s="141"/>
      <c r="J4" s="142"/>
    </row>
    <row r="5" spans="2:15" s="41" customFormat="1" ht="15" x14ac:dyDescent="0.45">
      <c r="B5" s="143" t="s">
        <v>22</v>
      </c>
      <c r="C5" s="143" t="s">
        <v>355</v>
      </c>
      <c r="D5" s="143" t="s">
        <v>356</v>
      </c>
      <c r="E5" s="143" t="s">
        <v>357</v>
      </c>
      <c r="F5" s="143" t="s">
        <v>358</v>
      </c>
      <c r="G5" s="143" t="s">
        <v>359</v>
      </c>
      <c r="H5" s="145" t="s">
        <v>360</v>
      </c>
      <c r="I5" s="146"/>
      <c r="J5" s="147"/>
      <c r="L5" s="58" t="s">
        <v>366</v>
      </c>
      <c r="M5" s="59" t="s">
        <v>364</v>
      </c>
      <c r="O5" s="57">
        <v>0.1</v>
      </c>
    </row>
    <row r="6" spans="2:15" s="41" customFormat="1" ht="15" x14ac:dyDescent="0.45">
      <c r="B6" s="144"/>
      <c r="C6" s="144"/>
      <c r="D6" s="144"/>
      <c r="E6" s="144"/>
      <c r="F6" s="144"/>
      <c r="G6" s="144"/>
      <c r="H6" s="145" t="s">
        <v>361</v>
      </c>
      <c r="I6" s="148"/>
      <c r="J6" s="45" t="s">
        <v>30</v>
      </c>
      <c r="L6" s="58" t="s">
        <v>367</v>
      </c>
      <c r="M6" s="59" t="s">
        <v>563</v>
      </c>
      <c r="O6" s="57">
        <v>0.2</v>
      </c>
    </row>
    <row r="7" spans="2:15" s="38" customFormat="1" ht="17.649999999999999" x14ac:dyDescent="0.45">
      <c r="B7" s="133" t="s">
        <v>36</v>
      </c>
      <c r="C7" s="134"/>
      <c r="D7" s="134"/>
      <c r="E7" s="134"/>
      <c r="F7" s="134"/>
      <c r="G7" s="134"/>
      <c r="H7" s="55" t="s">
        <v>362</v>
      </c>
      <c r="I7" s="54" t="s">
        <v>562</v>
      </c>
      <c r="J7" s="52"/>
      <c r="L7" s="58" t="s">
        <v>368</v>
      </c>
      <c r="M7" s="59" t="s">
        <v>580</v>
      </c>
      <c r="O7" s="57">
        <v>0.3</v>
      </c>
    </row>
    <row r="8" spans="2:15" x14ac:dyDescent="0.45">
      <c r="B8" s="42" t="s">
        <v>369</v>
      </c>
      <c r="C8" s="46" t="str">
        <f>CLEAN('Gap Analysis Tool'!H11)</f>
        <v/>
      </c>
      <c r="D8" s="49"/>
      <c r="E8" s="47"/>
      <c r="F8" s="47"/>
      <c r="G8" s="47"/>
      <c r="H8" s="56"/>
      <c r="I8" s="60"/>
      <c r="J8" s="50"/>
      <c r="O8" s="57">
        <v>0.4</v>
      </c>
    </row>
    <row r="9" spans="2:15" x14ac:dyDescent="0.45">
      <c r="B9" s="42" t="s">
        <v>628</v>
      </c>
      <c r="C9" s="46" t="str">
        <f>CLEAN('Gap Analysis Tool'!H12)</f>
        <v/>
      </c>
      <c r="D9" s="49"/>
      <c r="E9" s="47"/>
      <c r="F9" s="47"/>
      <c r="G9" s="47"/>
      <c r="H9" s="56"/>
      <c r="I9" s="60"/>
      <c r="J9" s="50"/>
      <c r="O9" s="57"/>
    </row>
    <row r="10" spans="2:15" x14ac:dyDescent="0.45">
      <c r="B10" s="42" t="s">
        <v>630</v>
      </c>
      <c r="C10" s="46" t="str">
        <f>CLEAN('Gap Analysis Tool'!H13)</f>
        <v/>
      </c>
      <c r="D10" s="49"/>
      <c r="E10" s="47"/>
      <c r="F10" s="47"/>
      <c r="G10" s="47"/>
      <c r="H10" s="56"/>
      <c r="I10" s="60"/>
      <c r="J10" s="50"/>
      <c r="O10" s="57"/>
    </row>
    <row r="11" spans="2:15" x14ac:dyDescent="0.45">
      <c r="B11" s="42" t="s">
        <v>629</v>
      </c>
      <c r="C11" s="46" t="str">
        <f>CLEAN('Gap Analysis Tool'!H14)</f>
        <v/>
      </c>
      <c r="D11" s="49"/>
      <c r="E11" s="47"/>
      <c r="F11" s="47"/>
      <c r="G11" s="47"/>
      <c r="H11" s="56"/>
      <c r="I11" s="60"/>
      <c r="J11" s="50"/>
      <c r="O11" s="57"/>
    </row>
    <row r="12" spans="2:15" x14ac:dyDescent="0.45">
      <c r="B12" s="42" t="s">
        <v>631</v>
      </c>
      <c r="C12" s="46" t="str">
        <f>CLEAN('Gap Analysis Tool'!H15)</f>
        <v/>
      </c>
      <c r="D12" s="49"/>
      <c r="E12" s="47"/>
      <c r="F12" s="47"/>
      <c r="G12" s="47"/>
      <c r="H12" s="56"/>
      <c r="I12" s="60"/>
      <c r="J12" s="50"/>
      <c r="O12" s="57"/>
    </row>
    <row r="13" spans="2:15" x14ac:dyDescent="0.45">
      <c r="B13" s="42" t="s">
        <v>641</v>
      </c>
      <c r="C13" s="46" t="str">
        <f>CLEAN('Gap Analysis Tool'!H16)</f>
        <v/>
      </c>
      <c r="D13" s="49"/>
      <c r="E13" s="47"/>
      <c r="F13" s="47"/>
      <c r="G13" s="47"/>
      <c r="H13" s="56"/>
      <c r="I13" s="60"/>
      <c r="J13" s="50"/>
      <c r="O13" s="57"/>
    </row>
    <row r="14" spans="2:15" x14ac:dyDescent="0.45">
      <c r="B14" s="42" t="s">
        <v>642</v>
      </c>
      <c r="C14" s="46" t="str">
        <f>CLEAN('Gap Analysis Tool'!H17)</f>
        <v/>
      </c>
      <c r="D14" s="49"/>
      <c r="E14" s="47"/>
      <c r="F14" s="47"/>
      <c r="G14" s="47"/>
      <c r="H14" s="56"/>
      <c r="I14" s="60"/>
      <c r="J14" s="50"/>
      <c r="O14" s="57"/>
    </row>
    <row r="15" spans="2:15" x14ac:dyDescent="0.45">
      <c r="B15" s="42" t="s">
        <v>632</v>
      </c>
      <c r="C15" s="46" t="str">
        <f>CLEAN('Gap Analysis Tool'!H18)</f>
        <v/>
      </c>
      <c r="D15" s="49"/>
      <c r="E15" s="47"/>
      <c r="F15" s="47"/>
      <c r="G15" s="47"/>
      <c r="H15" s="56"/>
      <c r="I15" s="60"/>
      <c r="J15" s="50"/>
      <c r="O15" s="57"/>
    </row>
    <row r="16" spans="2:15" ht="54" x14ac:dyDescent="0.45">
      <c r="B16" s="116" t="s">
        <v>643</v>
      </c>
      <c r="C16" s="46" t="str">
        <f>CLEAN('Gap Analysis Tool'!H19)</f>
        <v/>
      </c>
      <c r="D16" s="49"/>
      <c r="E16" s="47"/>
      <c r="F16" s="47"/>
      <c r="G16" s="47"/>
      <c r="H16" s="56"/>
      <c r="I16" s="60"/>
      <c r="J16" s="50"/>
      <c r="O16" s="57"/>
    </row>
    <row r="17" spans="2:15" x14ac:dyDescent="0.45">
      <c r="B17" s="42" t="s">
        <v>370</v>
      </c>
      <c r="C17" s="46" t="str">
        <f>CLEAN('Gap Analysis Tool'!H20)</f>
        <v/>
      </c>
      <c r="D17" s="49"/>
      <c r="E17" s="47"/>
      <c r="F17" s="47"/>
      <c r="G17" s="47"/>
      <c r="H17" s="56"/>
      <c r="I17" s="60"/>
      <c r="J17" s="50"/>
      <c r="O17" s="57">
        <v>0.5</v>
      </c>
    </row>
    <row r="18" spans="2:15" x14ac:dyDescent="0.45">
      <c r="B18" s="42" t="s">
        <v>371</v>
      </c>
      <c r="C18" s="46" t="str">
        <f>CLEAN('Gap Analysis Tool'!H24)</f>
        <v/>
      </c>
      <c r="D18" s="49"/>
      <c r="E18" s="47"/>
      <c r="F18" s="47"/>
      <c r="G18" s="47"/>
      <c r="H18" s="56"/>
      <c r="I18" s="60"/>
      <c r="J18" s="51"/>
      <c r="O18" s="57">
        <v>0.6</v>
      </c>
    </row>
    <row r="19" spans="2:15" x14ac:dyDescent="0.45">
      <c r="B19" s="42" t="s">
        <v>372</v>
      </c>
      <c r="C19" s="46" t="str">
        <f>CLEAN('Gap Analysis Tool'!H25)</f>
        <v/>
      </c>
      <c r="D19" s="49"/>
      <c r="E19" s="47"/>
      <c r="F19" s="47"/>
      <c r="G19" s="47"/>
      <c r="H19" s="56"/>
      <c r="I19" s="60"/>
      <c r="J19" s="51"/>
      <c r="O19" s="57">
        <v>0.7</v>
      </c>
    </row>
    <row r="20" spans="2:15" x14ac:dyDescent="0.45">
      <c r="B20" s="42" t="s">
        <v>373</v>
      </c>
      <c r="C20" s="46" t="str">
        <f>CLEAN('Gap Analysis Tool'!H26)</f>
        <v/>
      </c>
      <c r="D20" s="49"/>
      <c r="E20" s="47"/>
      <c r="F20" s="47"/>
      <c r="G20" s="47"/>
      <c r="H20" s="56"/>
      <c r="I20" s="60"/>
      <c r="J20" s="51"/>
      <c r="O20" s="57">
        <v>0.8</v>
      </c>
    </row>
    <row r="21" spans="2:15" x14ac:dyDescent="0.45">
      <c r="B21" s="42" t="s">
        <v>374</v>
      </c>
      <c r="C21" s="46" t="str">
        <f>CLEAN('Gap Analysis Tool'!H27)</f>
        <v/>
      </c>
      <c r="D21" s="49"/>
      <c r="E21" s="47"/>
      <c r="F21" s="47"/>
      <c r="G21" s="47"/>
      <c r="H21" s="56"/>
      <c r="I21" s="60"/>
      <c r="J21" s="50"/>
      <c r="O21" s="57">
        <v>0.9</v>
      </c>
    </row>
    <row r="22" spans="2:15" x14ac:dyDescent="0.45">
      <c r="B22" s="42" t="s">
        <v>375</v>
      </c>
      <c r="C22" s="46" t="str">
        <f>CLEAN('Gap Analysis Tool'!H28)</f>
        <v/>
      </c>
      <c r="D22" s="49"/>
      <c r="E22" s="47"/>
      <c r="F22" s="47"/>
      <c r="G22" s="47"/>
      <c r="H22" s="56"/>
      <c r="I22" s="60"/>
      <c r="J22" s="50"/>
      <c r="O22" s="57">
        <v>1</v>
      </c>
    </row>
    <row r="23" spans="2:15" x14ac:dyDescent="0.45">
      <c r="B23" s="42" t="s">
        <v>376</v>
      </c>
      <c r="C23" s="46" t="str">
        <f>CLEAN('Gap Analysis Tool'!H29)</f>
        <v/>
      </c>
      <c r="D23" s="49"/>
      <c r="E23" s="47"/>
      <c r="F23" s="47"/>
      <c r="G23" s="47"/>
      <c r="H23" s="56"/>
      <c r="I23" s="60"/>
      <c r="J23" s="50"/>
      <c r="O23" s="57"/>
    </row>
    <row r="24" spans="2:15" x14ac:dyDescent="0.45">
      <c r="B24" s="42" t="s">
        <v>377</v>
      </c>
      <c r="C24" s="46" t="str">
        <f>CLEAN('Gap Analysis Tool'!H30)</f>
        <v/>
      </c>
      <c r="D24" s="49"/>
      <c r="E24" s="47"/>
      <c r="F24" s="47"/>
      <c r="G24" s="47"/>
      <c r="H24" s="56"/>
      <c r="I24" s="60"/>
      <c r="J24" s="50"/>
    </row>
    <row r="25" spans="2:15" x14ac:dyDescent="0.45">
      <c r="B25" s="42" t="s">
        <v>378</v>
      </c>
      <c r="C25" s="46" t="str">
        <f>CLEAN('Gap Analysis Tool'!H31)</f>
        <v/>
      </c>
      <c r="D25" s="49"/>
      <c r="E25" s="47"/>
      <c r="F25" s="47"/>
      <c r="G25" s="47"/>
      <c r="H25" s="56"/>
      <c r="I25" s="60"/>
      <c r="J25" s="50"/>
    </row>
    <row r="26" spans="2:15" x14ac:dyDescent="0.45">
      <c r="B26" s="42" t="s">
        <v>379</v>
      </c>
      <c r="C26" s="46" t="str">
        <f>CLEAN('Gap Analysis Tool'!H33)</f>
        <v/>
      </c>
      <c r="D26" s="49"/>
      <c r="E26" s="47"/>
      <c r="F26" s="47"/>
      <c r="G26" s="47"/>
      <c r="H26" s="56"/>
      <c r="I26" s="60"/>
      <c r="J26" s="50"/>
    </row>
    <row r="27" spans="2:15" x14ac:dyDescent="0.45">
      <c r="B27" s="42" t="s">
        <v>380</v>
      </c>
      <c r="C27" s="46" t="str">
        <f>CLEAN('Gap Analysis Tool'!H34)</f>
        <v/>
      </c>
      <c r="D27" s="49"/>
      <c r="E27" s="47"/>
      <c r="F27" s="47"/>
      <c r="G27" s="47"/>
      <c r="H27" s="56"/>
      <c r="I27" s="60"/>
      <c r="J27" s="50"/>
    </row>
    <row r="28" spans="2:15" x14ac:dyDescent="0.45">
      <c r="B28" s="42" t="s">
        <v>381</v>
      </c>
      <c r="C28" s="46" t="str">
        <f>CLEAN('Gap Analysis Tool'!H35)</f>
        <v/>
      </c>
      <c r="D28" s="49"/>
      <c r="E28" s="47"/>
      <c r="F28" s="47"/>
      <c r="G28" s="47"/>
      <c r="H28" s="56"/>
      <c r="I28" s="60"/>
      <c r="J28" s="51"/>
    </row>
    <row r="29" spans="2:15" x14ac:dyDescent="0.45">
      <c r="B29" s="42" t="s">
        <v>382</v>
      </c>
      <c r="C29" s="46" t="str">
        <f>CLEAN('Gap Analysis Tool'!H36)</f>
        <v/>
      </c>
      <c r="D29" s="49"/>
      <c r="E29" s="47"/>
      <c r="F29" s="47"/>
      <c r="G29" s="47"/>
      <c r="H29" s="56"/>
      <c r="I29" s="60"/>
      <c r="J29" s="51"/>
    </row>
    <row r="30" spans="2:15" x14ac:dyDescent="0.45">
      <c r="B30" s="42" t="s">
        <v>383</v>
      </c>
      <c r="C30" s="46" t="str">
        <f>CLEAN('Gap Analysis Tool'!H37)</f>
        <v/>
      </c>
      <c r="D30" s="49"/>
      <c r="E30" s="47"/>
      <c r="F30" s="47"/>
      <c r="G30" s="47"/>
      <c r="H30" s="56"/>
      <c r="I30" s="60"/>
      <c r="J30" s="51"/>
    </row>
    <row r="31" spans="2:15" x14ac:dyDescent="0.45">
      <c r="B31" s="42" t="s">
        <v>384</v>
      </c>
      <c r="C31" s="46" t="str">
        <f>CLEAN('Gap Analysis Tool'!H38)</f>
        <v/>
      </c>
      <c r="D31" s="49"/>
      <c r="E31" s="47"/>
      <c r="F31" s="47"/>
      <c r="G31" s="47"/>
      <c r="H31" s="56"/>
      <c r="I31" s="60"/>
      <c r="J31" s="50"/>
    </row>
    <row r="32" spans="2:15" x14ac:dyDescent="0.45">
      <c r="B32" s="42" t="s">
        <v>385</v>
      </c>
      <c r="C32" s="46" t="str">
        <f>CLEAN('Gap Analysis Tool'!H39)</f>
        <v/>
      </c>
      <c r="D32" s="49"/>
      <c r="E32" s="47"/>
      <c r="F32" s="47"/>
      <c r="G32" s="47"/>
      <c r="H32" s="56"/>
      <c r="I32" s="60"/>
      <c r="J32" s="50"/>
    </row>
    <row r="33" spans="2:10" x14ac:dyDescent="0.45">
      <c r="B33" s="42" t="s">
        <v>386</v>
      </c>
      <c r="C33" s="46" t="str">
        <f>CLEAN('Gap Analysis Tool'!H40)</f>
        <v/>
      </c>
      <c r="D33" s="49"/>
      <c r="E33" s="47"/>
      <c r="F33" s="47"/>
      <c r="G33" s="47"/>
      <c r="H33" s="56"/>
      <c r="I33" s="60"/>
      <c r="J33" s="50"/>
    </row>
    <row r="34" spans="2:10" x14ac:dyDescent="0.45">
      <c r="B34" s="42" t="s">
        <v>387</v>
      </c>
      <c r="C34" s="46" t="str">
        <f>CLEAN('Gap Analysis Tool'!H42)</f>
        <v/>
      </c>
      <c r="D34" s="49"/>
      <c r="E34" s="47"/>
      <c r="F34" s="47"/>
      <c r="G34" s="47"/>
      <c r="H34" s="56"/>
      <c r="I34" s="60"/>
      <c r="J34" s="50"/>
    </row>
    <row r="35" spans="2:10" x14ac:dyDescent="0.45">
      <c r="B35" s="42" t="s">
        <v>388</v>
      </c>
      <c r="C35" s="46" t="str">
        <f>CLEAN('Gap Analysis Tool'!H43)</f>
        <v/>
      </c>
      <c r="D35" s="49"/>
      <c r="E35" s="47"/>
      <c r="F35" s="47"/>
      <c r="G35" s="47"/>
      <c r="H35" s="56"/>
      <c r="I35" s="60"/>
      <c r="J35" s="50"/>
    </row>
    <row r="36" spans="2:10" x14ac:dyDescent="0.45">
      <c r="B36" s="42" t="s">
        <v>389</v>
      </c>
      <c r="C36" s="46" t="str">
        <f>CLEAN('Gap Analysis Tool'!H44)</f>
        <v/>
      </c>
      <c r="D36" s="49"/>
      <c r="E36" s="47"/>
      <c r="F36" s="47"/>
      <c r="G36" s="47"/>
      <c r="H36" s="56"/>
      <c r="I36" s="60"/>
      <c r="J36" s="50"/>
    </row>
    <row r="37" spans="2:10" x14ac:dyDescent="0.45">
      <c r="B37" s="42" t="s">
        <v>390</v>
      </c>
      <c r="C37" s="46" t="str">
        <f>CLEAN('Gap Analysis Tool'!H45)</f>
        <v/>
      </c>
      <c r="D37" s="49"/>
      <c r="E37" s="47"/>
      <c r="F37" s="47"/>
      <c r="G37" s="47"/>
      <c r="H37" s="56"/>
      <c r="I37" s="60"/>
      <c r="J37" s="51"/>
    </row>
    <row r="38" spans="2:10" x14ac:dyDescent="0.45">
      <c r="B38" s="42" t="s">
        <v>391</v>
      </c>
      <c r="C38" s="46" t="str">
        <f>CLEAN('Gap Analysis Tool'!H46)</f>
        <v/>
      </c>
      <c r="D38" s="49"/>
      <c r="E38" s="47"/>
      <c r="F38" s="47"/>
      <c r="G38" s="47"/>
      <c r="H38" s="56"/>
      <c r="I38" s="60"/>
      <c r="J38" s="51"/>
    </row>
    <row r="39" spans="2:10" x14ac:dyDescent="0.45">
      <c r="B39" s="42" t="s">
        <v>392</v>
      </c>
      <c r="C39" s="46" t="str">
        <f>CLEAN('Gap Analysis Tool'!H47)</f>
        <v/>
      </c>
      <c r="D39" s="49"/>
      <c r="E39" s="47"/>
      <c r="F39" s="47"/>
      <c r="G39" s="47"/>
      <c r="H39" s="56"/>
      <c r="I39" s="60"/>
      <c r="J39" s="51"/>
    </row>
    <row r="40" spans="2:10" x14ac:dyDescent="0.45">
      <c r="B40" s="42" t="s">
        <v>393</v>
      </c>
      <c r="C40" s="46" t="str">
        <f>CLEAN('Gap Analysis Tool'!H48)</f>
        <v/>
      </c>
      <c r="D40" s="49"/>
      <c r="E40" s="47"/>
      <c r="F40" s="47"/>
      <c r="G40" s="47"/>
      <c r="H40" s="56"/>
      <c r="I40" s="60"/>
      <c r="J40" s="50"/>
    </row>
    <row r="41" spans="2:10" x14ac:dyDescent="0.45">
      <c r="B41" s="42" t="s">
        <v>394</v>
      </c>
      <c r="C41" s="46" t="str">
        <f>CLEAN('Gap Analysis Tool'!H49)</f>
        <v/>
      </c>
      <c r="D41" s="49"/>
      <c r="E41" s="47"/>
      <c r="F41" s="47"/>
      <c r="G41" s="47"/>
      <c r="H41" s="56"/>
      <c r="I41" s="60"/>
      <c r="J41" s="51"/>
    </row>
    <row r="42" spans="2:10" x14ac:dyDescent="0.45">
      <c r="B42" s="42" t="s">
        <v>395</v>
      </c>
      <c r="C42" s="46" t="str">
        <f>CLEAN('Gap Analysis Tool'!H50)</f>
        <v/>
      </c>
      <c r="D42" s="49"/>
      <c r="E42" s="47"/>
      <c r="F42" s="47"/>
      <c r="G42" s="47"/>
      <c r="H42" s="56"/>
      <c r="I42" s="60"/>
      <c r="J42" s="51"/>
    </row>
    <row r="43" spans="2:10" x14ac:dyDescent="0.45">
      <c r="B43" s="42" t="s">
        <v>396</v>
      </c>
      <c r="C43" s="46" t="str">
        <f>CLEAN('Gap Analysis Tool'!H51)</f>
        <v/>
      </c>
      <c r="D43" s="49"/>
      <c r="E43" s="47"/>
      <c r="F43" s="47"/>
      <c r="G43" s="47"/>
      <c r="H43" s="56"/>
      <c r="I43" s="60"/>
      <c r="J43" s="51"/>
    </row>
    <row r="44" spans="2:10" x14ac:dyDescent="0.45">
      <c r="B44" s="42" t="s">
        <v>397</v>
      </c>
      <c r="C44" s="46" t="str">
        <f>CLEAN('Gap Analysis Tool'!H52)</f>
        <v/>
      </c>
      <c r="D44" s="49"/>
      <c r="E44" s="47"/>
      <c r="F44" s="47"/>
      <c r="G44" s="47"/>
      <c r="H44" s="56"/>
      <c r="I44" s="60"/>
      <c r="J44" s="50"/>
    </row>
    <row r="45" spans="2:10" x14ac:dyDescent="0.45">
      <c r="B45" s="42" t="s">
        <v>398</v>
      </c>
      <c r="C45" s="46" t="str">
        <f>CLEAN('Gap Analysis Tool'!H53)</f>
        <v/>
      </c>
      <c r="D45" s="49"/>
      <c r="E45" s="47"/>
      <c r="F45" s="47"/>
      <c r="G45" s="47"/>
      <c r="H45" s="56"/>
      <c r="I45" s="60"/>
      <c r="J45" s="50"/>
    </row>
    <row r="46" spans="2:10" x14ac:dyDescent="0.45">
      <c r="B46" s="42" t="s">
        <v>399</v>
      </c>
      <c r="C46" s="46" t="str">
        <f>CLEAN('Gap Analysis Tool'!H54)</f>
        <v/>
      </c>
      <c r="D46" s="49"/>
      <c r="E46" s="47"/>
      <c r="F46" s="47"/>
      <c r="G46" s="47"/>
      <c r="H46" s="56"/>
      <c r="I46" s="60"/>
      <c r="J46" s="50"/>
    </row>
    <row r="47" spans="2:10" x14ac:dyDescent="0.45">
      <c r="B47" s="42" t="s">
        <v>400</v>
      </c>
      <c r="C47" s="46" t="str">
        <f>CLEAN('Gap Analysis Tool'!H55)</f>
        <v/>
      </c>
      <c r="D47" s="49"/>
      <c r="E47" s="47"/>
      <c r="F47" s="47"/>
      <c r="G47" s="47"/>
      <c r="H47" s="56"/>
      <c r="I47" s="60"/>
      <c r="J47" s="50"/>
    </row>
    <row r="48" spans="2:10" x14ac:dyDescent="0.45">
      <c r="B48" s="42" t="s">
        <v>401</v>
      </c>
      <c r="C48" s="46" t="str">
        <f>CLEAN('Gap Analysis Tool'!H56)</f>
        <v/>
      </c>
      <c r="D48" s="49"/>
      <c r="E48" s="47"/>
      <c r="F48" s="47"/>
      <c r="G48" s="47"/>
      <c r="H48" s="56"/>
      <c r="I48" s="60"/>
      <c r="J48" s="50"/>
    </row>
    <row r="49" spans="2:10" x14ac:dyDescent="0.45">
      <c r="B49" s="42" t="s">
        <v>402</v>
      </c>
      <c r="C49" s="46" t="str">
        <f>CLEAN('Gap Analysis Tool'!H57)</f>
        <v/>
      </c>
      <c r="D49" s="49"/>
      <c r="E49" s="47"/>
      <c r="F49" s="47"/>
      <c r="G49" s="47"/>
      <c r="H49" s="56"/>
      <c r="I49" s="60"/>
      <c r="J49" s="51"/>
    </row>
    <row r="50" spans="2:10" x14ac:dyDescent="0.45">
      <c r="B50" s="42" t="s">
        <v>403</v>
      </c>
      <c r="C50" s="46" t="str">
        <f>CLEAN('Gap Analysis Tool'!H58)</f>
        <v/>
      </c>
      <c r="D50" s="49"/>
      <c r="E50" s="47"/>
      <c r="F50" s="47"/>
      <c r="G50" s="47"/>
      <c r="H50" s="56"/>
      <c r="I50" s="60"/>
      <c r="J50" s="51"/>
    </row>
    <row r="51" spans="2:10" x14ac:dyDescent="0.45">
      <c r="B51" s="42" t="s">
        <v>404</v>
      </c>
      <c r="C51" s="46" t="str">
        <f>CLEAN('Gap Analysis Tool'!H59)</f>
        <v/>
      </c>
      <c r="D51" s="49"/>
      <c r="E51" s="47"/>
      <c r="F51" s="47"/>
      <c r="G51" s="47"/>
      <c r="H51" s="56"/>
      <c r="I51" s="60"/>
      <c r="J51" s="51"/>
    </row>
    <row r="52" spans="2:10" x14ac:dyDescent="0.45">
      <c r="B52" s="42" t="s">
        <v>405</v>
      </c>
      <c r="C52" s="46" t="str">
        <f>CLEAN('Gap Analysis Tool'!H60)</f>
        <v/>
      </c>
      <c r="D52" s="49"/>
      <c r="E52" s="47"/>
      <c r="F52" s="47"/>
      <c r="G52" s="47"/>
      <c r="H52" s="56"/>
      <c r="I52" s="60"/>
      <c r="J52" s="50"/>
    </row>
    <row r="53" spans="2:10" x14ac:dyDescent="0.45">
      <c r="B53" s="42" t="s">
        <v>406</v>
      </c>
      <c r="C53" s="46" t="str">
        <f>CLEAN('Gap Analysis Tool'!H62)</f>
        <v/>
      </c>
      <c r="D53" s="49"/>
      <c r="E53" s="47"/>
      <c r="F53" s="47"/>
      <c r="G53" s="47"/>
      <c r="H53" s="56"/>
      <c r="I53" s="60"/>
      <c r="J53" s="50"/>
    </row>
    <row r="54" spans="2:10" x14ac:dyDescent="0.45">
      <c r="B54" s="42" t="s">
        <v>407</v>
      </c>
      <c r="C54" s="46" t="str">
        <f>CLEAN('Gap Analysis Tool'!H63)</f>
        <v/>
      </c>
      <c r="D54" s="49"/>
      <c r="E54" s="47"/>
      <c r="F54" s="47"/>
      <c r="G54" s="47"/>
      <c r="H54" s="56"/>
      <c r="I54" s="60"/>
      <c r="J54" s="50"/>
    </row>
    <row r="55" spans="2:10" x14ac:dyDescent="0.45">
      <c r="B55" s="43" t="s">
        <v>408</v>
      </c>
      <c r="C55" s="46" t="str">
        <f>CLEAN('Gap Analysis Tool'!H64)</f>
        <v/>
      </c>
      <c r="D55" s="49"/>
      <c r="E55" s="47"/>
      <c r="F55" s="47"/>
      <c r="G55" s="47"/>
      <c r="H55" s="56"/>
      <c r="I55" s="60"/>
      <c r="J55" s="50"/>
    </row>
    <row r="56" spans="2:10" x14ac:dyDescent="0.45">
      <c r="B56" s="42" t="s">
        <v>409</v>
      </c>
      <c r="C56" s="46" t="str">
        <f>CLEAN('Gap Analysis Tool'!H65)</f>
        <v/>
      </c>
      <c r="D56" s="49"/>
      <c r="E56" s="47"/>
      <c r="F56" s="47"/>
      <c r="G56" s="47"/>
      <c r="H56" s="56"/>
      <c r="I56" s="60"/>
      <c r="J56" s="50"/>
    </row>
    <row r="57" spans="2:10" x14ac:dyDescent="0.45">
      <c r="B57" s="42" t="s">
        <v>410</v>
      </c>
      <c r="C57" s="46" t="str">
        <f>CLEAN('Gap Analysis Tool'!H66)</f>
        <v/>
      </c>
      <c r="D57" s="49"/>
      <c r="E57" s="47"/>
      <c r="F57" s="47"/>
      <c r="G57" s="47"/>
      <c r="H57" s="56"/>
      <c r="I57" s="60"/>
      <c r="J57" s="50"/>
    </row>
    <row r="58" spans="2:10" x14ac:dyDescent="0.45">
      <c r="B58" s="42" t="s">
        <v>411</v>
      </c>
      <c r="C58" s="46" t="str">
        <f>CLEAN('Gap Analysis Tool'!H67)</f>
        <v/>
      </c>
      <c r="D58" s="49"/>
      <c r="E58" s="47"/>
      <c r="F58" s="47"/>
      <c r="G58" s="47"/>
      <c r="H58" s="56"/>
      <c r="I58" s="60"/>
      <c r="J58" s="50"/>
    </row>
    <row r="59" spans="2:10" x14ac:dyDescent="0.45">
      <c r="B59" s="42" t="s">
        <v>412</v>
      </c>
      <c r="C59" s="46" t="str">
        <f>CLEAN('Gap Analysis Tool'!H68)</f>
        <v/>
      </c>
      <c r="D59" s="49"/>
      <c r="E59" s="47"/>
      <c r="F59" s="47"/>
      <c r="G59" s="47"/>
      <c r="H59" s="56"/>
      <c r="I59" s="60"/>
      <c r="J59" s="50"/>
    </row>
    <row r="60" spans="2:10" x14ac:dyDescent="0.45">
      <c r="B60" s="42" t="s">
        <v>413</v>
      </c>
      <c r="C60" s="46" t="str">
        <f>CLEAN('Gap Analysis Tool'!H70)</f>
        <v/>
      </c>
      <c r="D60" s="49"/>
      <c r="E60" s="47"/>
      <c r="F60" s="47"/>
      <c r="G60" s="47"/>
      <c r="H60" s="56"/>
      <c r="I60" s="60"/>
      <c r="J60" s="50"/>
    </row>
    <row r="61" spans="2:10" x14ac:dyDescent="0.45">
      <c r="B61" s="42" t="s">
        <v>414</v>
      </c>
      <c r="C61" s="46" t="str">
        <f>CLEAN('Gap Analysis Tool'!H72)</f>
        <v/>
      </c>
      <c r="D61" s="49"/>
      <c r="E61" s="47"/>
      <c r="F61" s="47"/>
      <c r="G61" s="47"/>
      <c r="H61" s="56"/>
      <c r="I61" s="60"/>
      <c r="J61" s="51"/>
    </row>
    <row r="62" spans="2:10" x14ac:dyDescent="0.45">
      <c r="B62" s="42" t="s">
        <v>415</v>
      </c>
      <c r="C62" s="46" t="str">
        <f>CLEAN('Gap Analysis Tool'!H73)</f>
        <v/>
      </c>
      <c r="D62" s="49"/>
      <c r="E62" s="47"/>
      <c r="F62" s="47"/>
      <c r="G62" s="47"/>
      <c r="H62" s="56"/>
      <c r="I62" s="60"/>
      <c r="J62" s="51"/>
    </row>
    <row r="63" spans="2:10" x14ac:dyDescent="0.45">
      <c r="B63" s="42" t="s">
        <v>416</v>
      </c>
      <c r="C63" s="46" t="str">
        <f>CLEAN('Gap Analysis Tool'!H74)</f>
        <v/>
      </c>
      <c r="D63" s="49"/>
      <c r="E63" s="47"/>
      <c r="F63" s="47"/>
      <c r="G63" s="47"/>
      <c r="H63" s="56"/>
      <c r="I63" s="60"/>
      <c r="J63" s="51"/>
    </row>
    <row r="64" spans="2:10" x14ac:dyDescent="0.45">
      <c r="B64" s="42" t="s">
        <v>417</v>
      </c>
      <c r="C64" s="46" t="str">
        <f>CLEAN('Gap Analysis Tool'!H75)</f>
        <v/>
      </c>
      <c r="D64" s="49"/>
      <c r="E64" s="47"/>
      <c r="F64" s="47"/>
      <c r="G64" s="47"/>
      <c r="H64" s="56"/>
      <c r="I64" s="60"/>
      <c r="J64" s="50"/>
    </row>
    <row r="65" spans="2:10" x14ac:dyDescent="0.45">
      <c r="B65" s="42" t="s">
        <v>418</v>
      </c>
      <c r="C65" s="46" t="str">
        <f>CLEAN('Gap Analysis Tool'!H76)</f>
        <v/>
      </c>
      <c r="D65" s="49"/>
      <c r="E65" s="47"/>
      <c r="F65" s="47"/>
      <c r="G65" s="47"/>
      <c r="H65" s="56"/>
      <c r="I65" s="60"/>
      <c r="J65" s="51"/>
    </row>
    <row r="66" spans="2:10" x14ac:dyDescent="0.45">
      <c r="B66" s="42" t="s">
        <v>419</v>
      </c>
      <c r="C66" s="46" t="str">
        <f>CLEAN('Gap Analysis Tool'!H78)</f>
        <v/>
      </c>
      <c r="D66" s="49"/>
      <c r="E66" s="47"/>
      <c r="F66" s="47"/>
      <c r="G66" s="47"/>
      <c r="H66" s="56"/>
      <c r="I66" s="60"/>
      <c r="J66" s="51"/>
    </row>
    <row r="67" spans="2:10" x14ac:dyDescent="0.45">
      <c r="B67" s="42" t="s">
        <v>420</v>
      </c>
      <c r="C67" s="46" t="str">
        <f>CLEAN('Gap Analysis Tool'!H79)</f>
        <v/>
      </c>
      <c r="D67" s="49"/>
      <c r="E67" s="47"/>
      <c r="F67" s="47"/>
      <c r="G67" s="47"/>
      <c r="H67" s="56"/>
      <c r="I67" s="60"/>
      <c r="J67" s="51"/>
    </row>
    <row r="68" spans="2:10" x14ac:dyDescent="0.45">
      <c r="B68" s="42" t="s">
        <v>421</v>
      </c>
      <c r="C68" s="46" t="str">
        <f>CLEAN('Gap Analysis Tool'!H80)</f>
        <v/>
      </c>
      <c r="D68" s="49"/>
      <c r="E68" s="47"/>
      <c r="F68" s="47"/>
      <c r="G68" s="47"/>
      <c r="H68" s="56"/>
      <c r="I68" s="60"/>
      <c r="J68" s="50"/>
    </row>
    <row r="69" spans="2:10" x14ac:dyDescent="0.45">
      <c r="B69" s="42" t="s">
        <v>422</v>
      </c>
      <c r="C69" s="46" t="str">
        <f>CLEAN('Gap Analysis Tool'!H81)</f>
        <v/>
      </c>
      <c r="D69" s="49"/>
      <c r="E69" s="47"/>
      <c r="F69" s="47"/>
      <c r="G69" s="47"/>
      <c r="H69" s="56"/>
      <c r="I69" s="60"/>
      <c r="J69" s="50"/>
    </row>
    <row r="70" spans="2:10" x14ac:dyDescent="0.45">
      <c r="B70" s="42" t="s">
        <v>423</v>
      </c>
      <c r="C70" s="46" t="str">
        <f>CLEAN('Gap Analysis Tool'!H82)</f>
        <v/>
      </c>
      <c r="D70" s="49"/>
      <c r="E70" s="47"/>
      <c r="F70" s="47"/>
      <c r="G70" s="47"/>
      <c r="H70" s="56"/>
      <c r="I70" s="60"/>
      <c r="J70" s="50"/>
    </row>
    <row r="71" spans="2:10" x14ac:dyDescent="0.45">
      <c r="B71" s="42" t="s">
        <v>424</v>
      </c>
      <c r="C71" s="46" t="str">
        <f>CLEAN('Gap Analysis Tool'!H83)</f>
        <v/>
      </c>
      <c r="D71" s="49"/>
      <c r="E71" s="47"/>
      <c r="F71" s="47"/>
      <c r="G71" s="47"/>
      <c r="H71" s="56"/>
      <c r="I71" s="60"/>
      <c r="J71" s="50"/>
    </row>
    <row r="72" spans="2:10" x14ac:dyDescent="0.45">
      <c r="B72" s="42" t="s">
        <v>425</v>
      </c>
      <c r="C72" s="46" t="str">
        <f>CLEAN('Gap Analysis Tool'!H84)</f>
        <v/>
      </c>
      <c r="D72" s="49"/>
      <c r="E72" s="47"/>
      <c r="F72" s="47"/>
      <c r="G72" s="47"/>
      <c r="H72" s="56"/>
      <c r="I72" s="60"/>
      <c r="J72" s="50"/>
    </row>
    <row r="73" spans="2:10" x14ac:dyDescent="0.45">
      <c r="B73" s="42" t="s">
        <v>426</v>
      </c>
      <c r="C73" s="46" t="str">
        <f>CLEAN('Gap Analysis Tool'!H85)</f>
        <v/>
      </c>
      <c r="D73" s="49"/>
      <c r="E73" s="47"/>
      <c r="F73" s="47"/>
      <c r="G73" s="47"/>
      <c r="H73" s="56"/>
      <c r="I73" s="60"/>
      <c r="J73" s="51"/>
    </row>
    <row r="74" spans="2:10" x14ac:dyDescent="0.45">
      <c r="B74" s="42" t="s">
        <v>427</v>
      </c>
      <c r="C74" s="46" t="str">
        <f>CLEAN('Gap Analysis Tool'!H86)</f>
        <v/>
      </c>
      <c r="D74" s="49"/>
      <c r="E74" s="47"/>
      <c r="F74" s="47"/>
      <c r="G74" s="47"/>
      <c r="H74" s="56"/>
      <c r="I74" s="60"/>
      <c r="J74" s="51"/>
    </row>
    <row r="75" spans="2:10" x14ac:dyDescent="0.45">
      <c r="B75" s="42" t="s">
        <v>428</v>
      </c>
      <c r="C75" s="46" t="str">
        <f>CLEAN('Gap Analysis Tool'!H87)</f>
        <v/>
      </c>
      <c r="D75" s="49"/>
      <c r="E75" s="47"/>
      <c r="F75" s="47"/>
      <c r="G75" s="47"/>
      <c r="H75" s="56"/>
      <c r="I75" s="60"/>
      <c r="J75" s="51"/>
    </row>
    <row r="76" spans="2:10" x14ac:dyDescent="0.45">
      <c r="B76" s="42" t="s">
        <v>429</v>
      </c>
      <c r="C76" s="46" t="str">
        <f>CLEAN('Gap Analysis Tool'!H88)</f>
        <v/>
      </c>
      <c r="D76" s="49"/>
      <c r="E76" s="47"/>
      <c r="F76" s="47"/>
      <c r="G76" s="47"/>
      <c r="H76" s="56"/>
      <c r="I76" s="60"/>
      <c r="J76" s="50"/>
    </row>
    <row r="77" spans="2:10" x14ac:dyDescent="0.45">
      <c r="B77" s="42" t="s">
        <v>430</v>
      </c>
      <c r="C77" s="46" t="str">
        <f>CLEAN('Gap Analysis Tool'!H91)</f>
        <v/>
      </c>
      <c r="D77" s="49"/>
      <c r="E77" s="47"/>
      <c r="F77" s="47"/>
      <c r="G77" s="47"/>
      <c r="H77" s="56"/>
      <c r="I77" s="60"/>
      <c r="J77" s="50"/>
    </row>
    <row r="78" spans="2:10" x14ac:dyDescent="0.45">
      <c r="B78" s="42" t="s">
        <v>431</v>
      </c>
      <c r="C78" s="46" t="str">
        <f>CLEAN('Gap Analysis Tool'!H92)</f>
        <v/>
      </c>
      <c r="D78" s="49"/>
      <c r="E78" s="47"/>
      <c r="F78" s="47"/>
      <c r="G78" s="47"/>
      <c r="H78" s="56"/>
      <c r="I78" s="60"/>
      <c r="J78" s="50"/>
    </row>
    <row r="79" spans="2:10" x14ac:dyDescent="0.45">
      <c r="B79" s="42" t="s">
        <v>432</v>
      </c>
      <c r="C79" s="46" t="str">
        <f>CLEAN('Gap Analysis Tool'!H93)</f>
        <v/>
      </c>
      <c r="D79" s="49"/>
      <c r="E79" s="47"/>
      <c r="F79" s="47"/>
      <c r="G79" s="47"/>
      <c r="H79" s="56"/>
      <c r="I79" s="60"/>
      <c r="J79" s="50"/>
    </row>
    <row r="80" spans="2:10" x14ac:dyDescent="0.45">
      <c r="B80" s="42" t="s">
        <v>433</v>
      </c>
      <c r="C80" s="46" t="str">
        <f>CLEAN('Gap Analysis Tool'!H94)</f>
        <v/>
      </c>
      <c r="D80" s="49"/>
      <c r="E80" s="47"/>
      <c r="F80" s="47"/>
      <c r="G80" s="47"/>
      <c r="H80" s="56"/>
      <c r="I80" s="60"/>
      <c r="J80" s="50"/>
    </row>
    <row r="81" spans="2:10" x14ac:dyDescent="0.45">
      <c r="B81" s="42" t="s">
        <v>434</v>
      </c>
      <c r="C81" s="46" t="str">
        <f>CLEAN('Gap Analysis Tool'!H95)</f>
        <v/>
      </c>
      <c r="D81" s="49"/>
      <c r="E81" s="47"/>
      <c r="F81" s="47"/>
      <c r="G81" s="47"/>
      <c r="H81" s="56"/>
      <c r="I81" s="60"/>
      <c r="J81" s="50"/>
    </row>
    <row r="82" spans="2:10" x14ac:dyDescent="0.45">
      <c r="B82" s="42" t="s">
        <v>435</v>
      </c>
      <c r="C82" s="46" t="str">
        <f>CLEAN('Gap Analysis Tool'!H96)</f>
        <v/>
      </c>
      <c r="D82" s="49"/>
      <c r="E82" s="47"/>
      <c r="F82" s="47"/>
      <c r="G82" s="47"/>
      <c r="H82" s="56"/>
      <c r="I82" s="60"/>
      <c r="J82" s="50"/>
    </row>
    <row r="83" spans="2:10" x14ac:dyDescent="0.45">
      <c r="B83" s="42" t="s">
        <v>436</v>
      </c>
      <c r="C83" s="46" t="str">
        <f>CLEAN('Gap Analysis Tool'!H97)</f>
        <v/>
      </c>
      <c r="D83" s="49"/>
      <c r="E83" s="47"/>
      <c r="F83" s="47"/>
      <c r="G83" s="47"/>
      <c r="H83" s="56"/>
      <c r="I83" s="60"/>
      <c r="J83" s="51"/>
    </row>
    <row r="84" spans="2:10" x14ac:dyDescent="0.45">
      <c r="B84" s="42" t="s">
        <v>437</v>
      </c>
      <c r="C84" s="46" t="str">
        <f>CLEAN('Gap Analysis Tool'!H99)</f>
        <v/>
      </c>
      <c r="D84" s="49"/>
      <c r="E84" s="47"/>
      <c r="F84" s="47"/>
      <c r="G84" s="47"/>
      <c r="H84" s="56"/>
      <c r="I84" s="60"/>
      <c r="J84" s="51"/>
    </row>
    <row r="85" spans="2:10" x14ac:dyDescent="0.45">
      <c r="B85" s="42" t="s">
        <v>438</v>
      </c>
      <c r="C85" s="46" t="str">
        <f>CLEAN('Gap Analysis Tool'!H100)</f>
        <v/>
      </c>
      <c r="D85" s="49"/>
      <c r="E85" s="47"/>
      <c r="F85" s="47"/>
      <c r="G85" s="47"/>
      <c r="H85" s="56"/>
      <c r="I85" s="60"/>
      <c r="J85" s="51"/>
    </row>
    <row r="86" spans="2:10" x14ac:dyDescent="0.45">
      <c r="B86" s="42" t="s">
        <v>439</v>
      </c>
      <c r="C86" s="46" t="str">
        <f>CLEAN('Gap Analysis Tool'!H101)</f>
        <v/>
      </c>
      <c r="D86" s="49"/>
      <c r="E86" s="47"/>
      <c r="F86" s="47"/>
      <c r="G86" s="47"/>
      <c r="H86" s="56"/>
      <c r="I86" s="60"/>
      <c r="J86" s="50"/>
    </row>
    <row r="87" spans="2:10" x14ac:dyDescent="0.45">
      <c r="B87" s="42" t="s">
        <v>440</v>
      </c>
      <c r="C87" s="46" t="str">
        <f>CLEAN('Gap Analysis Tool'!H102)</f>
        <v/>
      </c>
      <c r="D87" s="49"/>
      <c r="E87" s="47"/>
      <c r="F87" s="47"/>
      <c r="G87" s="47"/>
      <c r="H87" s="56"/>
      <c r="I87" s="60"/>
      <c r="J87" s="50"/>
    </row>
    <row r="88" spans="2:10" x14ac:dyDescent="0.45">
      <c r="B88" s="42" t="s">
        <v>441</v>
      </c>
      <c r="C88" s="46" t="str">
        <f>CLEAN('Gap Analysis Tool'!H103)</f>
        <v/>
      </c>
      <c r="D88" s="49"/>
      <c r="E88" s="47"/>
      <c r="F88" s="47"/>
      <c r="G88" s="47"/>
      <c r="H88" s="56"/>
      <c r="I88" s="60"/>
      <c r="J88" s="50"/>
    </row>
    <row r="89" spans="2:10" x14ac:dyDescent="0.45">
      <c r="B89" s="42" t="s">
        <v>442</v>
      </c>
      <c r="C89" s="46" t="str">
        <f>CLEAN('Gap Analysis Tool'!H105)</f>
        <v/>
      </c>
      <c r="D89" s="49"/>
      <c r="E89" s="47"/>
      <c r="F89" s="47"/>
      <c r="G89" s="47"/>
      <c r="H89" s="56"/>
      <c r="I89" s="60"/>
      <c r="J89" s="50"/>
    </row>
    <row r="90" spans="2:10" x14ac:dyDescent="0.45">
      <c r="B90" s="42" t="s">
        <v>443</v>
      </c>
      <c r="C90" s="46" t="str">
        <f>CLEAN('Gap Analysis Tool'!H106)</f>
        <v/>
      </c>
      <c r="D90" s="49"/>
      <c r="E90" s="47"/>
      <c r="F90" s="47"/>
      <c r="G90" s="47"/>
      <c r="H90" s="56"/>
      <c r="I90" s="60"/>
      <c r="J90" s="50"/>
    </row>
    <row r="91" spans="2:10" x14ac:dyDescent="0.45">
      <c r="B91" s="42" t="s">
        <v>444</v>
      </c>
      <c r="C91" s="46" t="str">
        <f>CLEAN('Gap Analysis Tool'!H107)</f>
        <v/>
      </c>
      <c r="D91" s="49"/>
      <c r="E91" s="47"/>
      <c r="F91" s="47"/>
      <c r="G91" s="47"/>
      <c r="H91" s="56"/>
      <c r="I91" s="60"/>
      <c r="J91" s="50"/>
    </row>
    <row r="92" spans="2:10" x14ac:dyDescent="0.45">
      <c r="B92" s="42" t="s">
        <v>445</v>
      </c>
      <c r="C92" s="46" t="str">
        <f>CLEAN('Gap Analysis Tool'!H110)</f>
        <v/>
      </c>
      <c r="D92" s="49"/>
      <c r="E92" s="47"/>
      <c r="F92" s="47"/>
      <c r="G92" s="47"/>
      <c r="H92" s="56"/>
      <c r="I92" s="60"/>
      <c r="J92" s="50"/>
    </row>
    <row r="93" spans="2:10" x14ac:dyDescent="0.45">
      <c r="B93" s="42" t="s">
        <v>446</v>
      </c>
      <c r="C93" s="46" t="str">
        <f>CLEAN('Gap Analysis Tool'!H111)</f>
        <v/>
      </c>
      <c r="D93" s="49"/>
      <c r="E93" s="47"/>
      <c r="F93" s="47"/>
      <c r="G93" s="47"/>
      <c r="H93" s="56"/>
      <c r="I93" s="60"/>
      <c r="J93" s="51"/>
    </row>
    <row r="94" spans="2:10" x14ac:dyDescent="0.45">
      <c r="B94" s="42" t="s">
        <v>447</v>
      </c>
      <c r="C94" s="46" t="str">
        <f>CLEAN('Gap Analysis Tool'!H112)</f>
        <v/>
      </c>
      <c r="D94" s="49"/>
      <c r="E94" s="47"/>
      <c r="F94" s="47"/>
      <c r="G94" s="47"/>
      <c r="H94" s="56"/>
      <c r="I94" s="60"/>
      <c r="J94" s="51"/>
    </row>
    <row r="95" spans="2:10" x14ac:dyDescent="0.45">
      <c r="B95" s="42" t="s">
        <v>448</v>
      </c>
      <c r="C95" s="46" t="str">
        <f>CLEAN('Gap Analysis Tool'!H113)</f>
        <v/>
      </c>
      <c r="D95" s="49"/>
      <c r="E95" s="47"/>
      <c r="F95" s="47"/>
      <c r="G95" s="47"/>
      <c r="H95" s="56"/>
      <c r="I95" s="60"/>
      <c r="J95" s="51"/>
    </row>
    <row r="96" spans="2:10" x14ac:dyDescent="0.45">
      <c r="B96" s="42" t="s">
        <v>449</v>
      </c>
      <c r="C96" s="46" t="str">
        <f>CLEAN('Gap Analysis Tool'!H114)</f>
        <v/>
      </c>
      <c r="D96" s="49"/>
      <c r="E96" s="47"/>
      <c r="F96" s="47"/>
      <c r="G96" s="47"/>
      <c r="H96" s="56"/>
      <c r="I96" s="60"/>
      <c r="J96" s="50"/>
    </row>
    <row r="97" spans="2:10" x14ac:dyDescent="0.45">
      <c r="B97" s="42" t="s">
        <v>450</v>
      </c>
      <c r="C97" s="46" t="str">
        <f>CLEAN('Gap Analysis Tool'!H115)</f>
        <v/>
      </c>
      <c r="D97" s="49"/>
      <c r="E97" s="47"/>
      <c r="F97" s="47"/>
      <c r="G97" s="47"/>
      <c r="H97" s="56"/>
      <c r="I97" s="60"/>
      <c r="J97" s="50"/>
    </row>
    <row r="98" spans="2:10" x14ac:dyDescent="0.45">
      <c r="B98" s="42" t="s">
        <v>451</v>
      </c>
      <c r="C98" s="46" t="str">
        <f>CLEAN('Gap Analysis Tool'!H116)</f>
        <v/>
      </c>
      <c r="D98" s="49"/>
      <c r="E98" s="47"/>
      <c r="F98" s="47"/>
      <c r="G98" s="47"/>
      <c r="H98" s="56"/>
      <c r="I98" s="60"/>
      <c r="J98" s="50"/>
    </row>
    <row r="99" spans="2:10" x14ac:dyDescent="0.45">
      <c r="B99" s="42" t="s">
        <v>452</v>
      </c>
      <c r="C99" s="46" t="str">
        <f>CLEAN('Gap Analysis Tool'!H117)</f>
        <v/>
      </c>
      <c r="D99" s="49"/>
      <c r="E99" s="47"/>
      <c r="F99" s="47"/>
      <c r="G99" s="47"/>
      <c r="H99" s="56"/>
      <c r="I99" s="60"/>
      <c r="J99" s="50"/>
    </row>
    <row r="100" spans="2:10" x14ac:dyDescent="0.45">
      <c r="B100" s="42" t="s">
        <v>453</v>
      </c>
      <c r="C100" s="46" t="str">
        <f>CLEAN('Gap Analysis Tool'!H118)</f>
        <v/>
      </c>
      <c r="D100" s="49"/>
      <c r="E100" s="47"/>
      <c r="F100" s="47"/>
      <c r="G100" s="47"/>
      <c r="H100" s="56"/>
      <c r="I100" s="60"/>
      <c r="J100" s="50"/>
    </row>
    <row r="101" spans="2:10" x14ac:dyDescent="0.45">
      <c r="B101" s="42" t="s">
        <v>454</v>
      </c>
      <c r="C101" s="46" t="str">
        <f>CLEAN('Gap Analysis Tool'!H119)</f>
        <v/>
      </c>
      <c r="D101" s="49"/>
      <c r="E101" s="47"/>
      <c r="F101" s="47"/>
      <c r="G101" s="47"/>
      <c r="H101" s="56"/>
      <c r="I101" s="60"/>
      <c r="J101" s="50"/>
    </row>
    <row r="102" spans="2:10" x14ac:dyDescent="0.45">
      <c r="B102" s="42" t="s">
        <v>455</v>
      </c>
      <c r="C102" s="46" t="str">
        <f>CLEAN('Gap Analysis Tool'!H120)</f>
        <v/>
      </c>
      <c r="D102" s="49"/>
      <c r="E102" s="47"/>
      <c r="F102" s="47"/>
      <c r="G102" s="47"/>
      <c r="H102" s="56"/>
      <c r="I102" s="60"/>
      <c r="J102" s="50"/>
    </row>
    <row r="103" spans="2:10" x14ac:dyDescent="0.45">
      <c r="B103" s="42" t="s">
        <v>456</v>
      </c>
      <c r="C103" s="46" t="str">
        <f>CLEAN('Gap Analysis Tool'!H121)</f>
        <v/>
      </c>
      <c r="D103" s="49"/>
      <c r="E103" s="47"/>
      <c r="F103" s="47"/>
      <c r="G103" s="47"/>
      <c r="H103" s="56"/>
      <c r="I103" s="60"/>
      <c r="J103" s="51"/>
    </row>
    <row r="104" spans="2:10" x14ac:dyDescent="0.45">
      <c r="B104" s="42" t="s">
        <v>457</v>
      </c>
      <c r="C104" s="46" t="str">
        <f>CLEAN('Gap Analysis Tool'!H122)</f>
        <v/>
      </c>
      <c r="D104" s="49"/>
      <c r="E104" s="47"/>
      <c r="F104" s="47"/>
      <c r="G104" s="47"/>
      <c r="H104" s="56"/>
      <c r="I104" s="60"/>
      <c r="J104" s="51"/>
    </row>
    <row r="105" spans="2:10" x14ac:dyDescent="0.45">
      <c r="B105" s="42" t="s">
        <v>458</v>
      </c>
      <c r="C105" s="46" t="str">
        <f>CLEAN('Gap Analysis Tool'!H123)</f>
        <v/>
      </c>
      <c r="D105" s="49"/>
      <c r="E105" s="47"/>
      <c r="F105" s="47"/>
      <c r="G105" s="47"/>
      <c r="H105" s="56"/>
      <c r="I105" s="60"/>
      <c r="J105" s="51"/>
    </row>
    <row r="106" spans="2:10" x14ac:dyDescent="0.45">
      <c r="B106" s="42" t="s">
        <v>459</v>
      </c>
      <c r="C106" s="46" t="str">
        <f>CLEAN('Gap Analysis Tool'!H124)</f>
        <v/>
      </c>
      <c r="D106" s="49"/>
      <c r="E106" s="47"/>
      <c r="F106" s="47"/>
      <c r="G106" s="47"/>
      <c r="H106" s="56"/>
      <c r="I106" s="60"/>
      <c r="J106" s="50"/>
    </row>
    <row r="107" spans="2:10" x14ac:dyDescent="0.45">
      <c r="B107" s="42" t="s">
        <v>460</v>
      </c>
      <c r="C107" s="46" t="str">
        <f>CLEAN('Gap Analysis Tool'!H125)</f>
        <v/>
      </c>
      <c r="D107" s="49"/>
      <c r="E107" s="47"/>
      <c r="F107" s="47"/>
      <c r="G107" s="47"/>
      <c r="H107" s="56"/>
      <c r="I107" s="60"/>
      <c r="J107" s="50"/>
    </row>
    <row r="108" spans="2:10" x14ac:dyDescent="0.45">
      <c r="B108" s="42" t="s">
        <v>461</v>
      </c>
      <c r="C108" s="46" t="str">
        <f>CLEAN('Gap Analysis Tool'!H126)</f>
        <v/>
      </c>
      <c r="D108" s="49"/>
      <c r="E108" s="47"/>
      <c r="F108" s="47"/>
      <c r="G108" s="47"/>
      <c r="H108" s="56"/>
      <c r="I108" s="60"/>
      <c r="J108" s="50"/>
    </row>
    <row r="109" spans="2:10" x14ac:dyDescent="0.45">
      <c r="B109" s="42" t="s">
        <v>462</v>
      </c>
      <c r="C109" s="46" t="str">
        <f>CLEAN('Gap Analysis Tool'!H128)</f>
        <v/>
      </c>
      <c r="D109" s="49"/>
      <c r="E109" s="47"/>
      <c r="F109" s="47"/>
      <c r="G109" s="47"/>
      <c r="H109" s="56"/>
      <c r="I109" s="60"/>
      <c r="J109" s="50"/>
    </row>
    <row r="110" spans="2:10" x14ac:dyDescent="0.45">
      <c r="B110" s="42" t="s">
        <v>463</v>
      </c>
      <c r="C110" s="46" t="str">
        <f>CLEAN('Gap Analysis Tool'!H129)</f>
        <v/>
      </c>
      <c r="D110" s="49"/>
      <c r="E110" s="47"/>
      <c r="F110" s="47"/>
      <c r="G110" s="47"/>
      <c r="H110" s="56"/>
      <c r="I110" s="60"/>
      <c r="J110" s="50"/>
    </row>
    <row r="111" spans="2:10" x14ac:dyDescent="0.45">
      <c r="B111" s="42" t="s">
        <v>464</v>
      </c>
      <c r="C111" s="46" t="str">
        <f>CLEAN('Gap Analysis Tool'!H130)</f>
        <v/>
      </c>
      <c r="D111" s="49"/>
      <c r="E111" s="47"/>
      <c r="F111" s="47"/>
      <c r="G111" s="47"/>
      <c r="H111" s="56"/>
      <c r="I111" s="60"/>
      <c r="J111" s="50"/>
    </row>
    <row r="112" spans="2:10" x14ac:dyDescent="0.45">
      <c r="B112" s="42" t="s">
        <v>465</v>
      </c>
      <c r="C112" s="46" t="str">
        <f>CLEAN('Gap Analysis Tool'!H131)</f>
        <v/>
      </c>
      <c r="D112" s="49"/>
      <c r="E112" s="47"/>
      <c r="F112" s="47"/>
      <c r="G112" s="47"/>
      <c r="H112" s="56"/>
      <c r="I112" s="60"/>
      <c r="J112" s="51"/>
    </row>
    <row r="113" spans="2:10" x14ac:dyDescent="0.45">
      <c r="B113" s="42" t="s">
        <v>466</v>
      </c>
      <c r="C113" s="46" t="str">
        <f>CLEAN('Gap Analysis Tool'!H132)</f>
        <v/>
      </c>
      <c r="D113" s="49"/>
      <c r="E113" s="47"/>
      <c r="F113" s="47"/>
      <c r="G113" s="47"/>
      <c r="H113" s="56"/>
      <c r="I113" s="60"/>
      <c r="J113" s="51"/>
    </row>
    <row r="114" spans="2:10" x14ac:dyDescent="0.45">
      <c r="B114" s="42" t="s">
        <v>467</v>
      </c>
      <c r="C114" s="46" t="str">
        <f>CLEAN('Gap Analysis Tool'!H133)</f>
        <v/>
      </c>
      <c r="D114" s="49"/>
      <c r="E114" s="47"/>
      <c r="F114" s="47"/>
      <c r="G114" s="47"/>
      <c r="H114" s="56"/>
      <c r="I114" s="60"/>
      <c r="J114" s="51"/>
    </row>
    <row r="115" spans="2:10" x14ac:dyDescent="0.45">
      <c r="B115" s="42" t="s">
        <v>468</v>
      </c>
      <c r="C115" s="46" t="str">
        <f>CLEAN('Gap Analysis Tool'!H134)</f>
        <v/>
      </c>
      <c r="D115" s="49"/>
      <c r="E115" s="47"/>
      <c r="F115" s="47"/>
      <c r="G115" s="47"/>
      <c r="H115" s="56"/>
      <c r="I115" s="60"/>
      <c r="J115" s="50"/>
    </row>
    <row r="116" spans="2:10" x14ac:dyDescent="0.45">
      <c r="B116" s="42" t="s">
        <v>469</v>
      </c>
      <c r="C116" s="46" t="str">
        <f>CLEAN('Gap Analysis Tool'!H135)</f>
        <v/>
      </c>
      <c r="D116" s="49"/>
      <c r="E116" s="47"/>
      <c r="F116" s="47"/>
      <c r="G116" s="47"/>
      <c r="H116" s="56"/>
      <c r="I116" s="60"/>
      <c r="J116" s="50"/>
    </row>
    <row r="117" spans="2:10" x14ac:dyDescent="0.45">
      <c r="B117" s="42" t="s">
        <v>470</v>
      </c>
      <c r="C117" s="46" t="str">
        <f>CLEAN('Gap Analysis Tool'!H136)</f>
        <v/>
      </c>
      <c r="D117" s="49"/>
      <c r="E117" s="47"/>
      <c r="F117" s="47"/>
      <c r="G117" s="47"/>
      <c r="H117" s="56"/>
      <c r="I117" s="60"/>
      <c r="J117" s="50"/>
    </row>
    <row r="118" spans="2:10" x14ac:dyDescent="0.45">
      <c r="B118" s="42" t="s">
        <v>471</v>
      </c>
      <c r="C118" s="46" t="str">
        <f>CLEAN('Gap Analysis Tool'!H137)</f>
        <v/>
      </c>
      <c r="D118" s="49"/>
      <c r="E118" s="47"/>
      <c r="F118" s="47"/>
      <c r="G118" s="47"/>
      <c r="H118" s="56"/>
      <c r="I118" s="60"/>
      <c r="J118" s="50"/>
    </row>
    <row r="119" spans="2:10" x14ac:dyDescent="0.45">
      <c r="B119" s="42" t="s">
        <v>472</v>
      </c>
      <c r="C119" s="46" t="str">
        <f>CLEAN('Gap Analysis Tool'!H138)</f>
        <v/>
      </c>
      <c r="D119" s="49"/>
      <c r="E119" s="47"/>
      <c r="F119" s="47"/>
      <c r="G119" s="47"/>
      <c r="H119" s="56"/>
      <c r="I119" s="60"/>
      <c r="J119" s="50"/>
    </row>
    <row r="120" spans="2:10" x14ac:dyDescent="0.45">
      <c r="B120" s="42" t="s">
        <v>473</v>
      </c>
      <c r="C120" s="46" t="str">
        <f>CLEAN('Gap Analysis Tool'!H139)</f>
        <v/>
      </c>
      <c r="D120" s="49"/>
      <c r="E120" s="47"/>
      <c r="F120" s="47"/>
      <c r="G120" s="47"/>
      <c r="H120" s="56"/>
      <c r="I120" s="60"/>
      <c r="J120" s="50"/>
    </row>
    <row r="121" spans="2:10" x14ac:dyDescent="0.45">
      <c r="B121" s="42" t="s">
        <v>474</v>
      </c>
      <c r="C121" s="46" t="str">
        <f>CLEAN('Gap Analysis Tool'!H140)</f>
        <v/>
      </c>
      <c r="D121" s="49"/>
      <c r="E121" s="47"/>
      <c r="F121" s="47"/>
      <c r="G121" s="47"/>
      <c r="H121" s="56"/>
      <c r="I121" s="60"/>
      <c r="J121" s="51"/>
    </row>
    <row r="122" spans="2:10" x14ac:dyDescent="0.45">
      <c r="B122" s="42" t="s">
        <v>475</v>
      </c>
      <c r="C122" s="46" t="str">
        <f>CLEAN('Gap Analysis Tool'!H141)</f>
        <v/>
      </c>
      <c r="D122" s="49"/>
      <c r="E122" s="47"/>
      <c r="F122" s="47"/>
      <c r="G122" s="47"/>
      <c r="H122" s="56"/>
      <c r="I122" s="60"/>
      <c r="J122" s="51"/>
    </row>
    <row r="123" spans="2:10" x14ac:dyDescent="0.45">
      <c r="B123" s="42" t="s">
        <v>476</v>
      </c>
      <c r="C123" s="46" t="str">
        <f>CLEAN('Gap Analysis Tool'!H142)</f>
        <v/>
      </c>
      <c r="D123" s="49"/>
      <c r="E123" s="47"/>
      <c r="F123" s="47"/>
      <c r="G123" s="47"/>
      <c r="H123" s="56"/>
      <c r="I123" s="60"/>
      <c r="J123" s="51"/>
    </row>
    <row r="124" spans="2:10" x14ac:dyDescent="0.45">
      <c r="B124" s="42" t="s">
        <v>477</v>
      </c>
      <c r="C124" s="46" t="str">
        <f>CLEAN('Gap Analysis Tool'!H143)</f>
        <v/>
      </c>
      <c r="D124" s="49"/>
      <c r="E124" s="47"/>
      <c r="F124" s="47"/>
      <c r="G124" s="47"/>
      <c r="H124" s="56"/>
      <c r="I124" s="60"/>
      <c r="J124" s="50"/>
    </row>
    <row r="125" spans="2:10" x14ac:dyDescent="0.45">
      <c r="B125" s="42" t="s">
        <v>478</v>
      </c>
      <c r="C125" s="46" t="str">
        <f>CLEAN('Gap Analysis Tool'!H144)</f>
        <v/>
      </c>
      <c r="D125" s="49"/>
      <c r="E125" s="47"/>
      <c r="F125" s="47"/>
      <c r="G125" s="47"/>
      <c r="H125" s="56"/>
      <c r="I125" s="60"/>
      <c r="J125" s="50"/>
    </row>
    <row r="126" spans="2:10" x14ac:dyDescent="0.45">
      <c r="B126" s="42" t="s">
        <v>479</v>
      </c>
      <c r="C126" s="46" t="str">
        <f>CLEAN('Gap Analysis Tool'!H145)</f>
        <v/>
      </c>
      <c r="D126" s="49"/>
      <c r="E126" s="47"/>
      <c r="F126" s="47"/>
      <c r="G126" s="47"/>
      <c r="H126" s="56"/>
      <c r="I126" s="60"/>
      <c r="J126" s="50"/>
    </row>
    <row r="127" spans="2:10" x14ac:dyDescent="0.45">
      <c r="B127" s="42" t="s">
        <v>480</v>
      </c>
      <c r="C127" s="46" t="str">
        <f>CLEAN('Gap Analysis Tool'!H146)</f>
        <v/>
      </c>
      <c r="D127" s="49"/>
      <c r="E127" s="47"/>
      <c r="F127" s="47"/>
      <c r="G127" s="47"/>
      <c r="H127" s="56"/>
      <c r="I127" s="60"/>
      <c r="J127" s="50"/>
    </row>
    <row r="128" spans="2:10" x14ac:dyDescent="0.45">
      <c r="B128" s="42" t="s">
        <v>481</v>
      </c>
      <c r="C128" s="46" t="str">
        <f>CLEAN('Gap Analysis Tool'!H147)</f>
        <v/>
      </c>
      <c r="D128" s="49"/>
      <c r="E128" s="47"/>
      <c r="F128" s="47"/>
      <c r="G128" s="47"/>
      <c r="H128" s="56"/>
      <c r="I128" s="60"/>
      <c r="J128" s="50"/>
    </row>
    <row r="129" spans="2:10" x14ac:dyDescent="0.45">
      <c r="B129" s="42" t="s">
        <v>482</v>
      </c>
      <c r="C129" s="46" t="str">
        <f>CLEAN('Gap Analysis Tool'!H148)</f>
        <v/>
      </c>
      <c r="D129" s="49"/>
      <c r="E129" s="47"/>
      <c r="F129" s="47"/>
      <c r="G129" s="47"/>
      <c r="H129" s="56"/>
      <c r="I129" s="60"/>
      <c r="J129" s="50"/>
    </row>
    <row r="130" spans="2:10" x14ac:dyDescent="0.45">
      <c r="B130" s="42" t="s">
        <v>483</v>
      </c>
      <c r="C130" s="46" t="str">
        <f>CLEAN('Gap Analysis Tool'!H149)</f>
        <v/>
      </c>
      <c r="D130" s="49"/>
      <c r="E130" s="47"/>
      <c r="F130" s="47"/>
      <c r="G130" s="47"/>
      <c r="H130" s="56"/>
      <c r="I130" s="60"/>
      <c r="J130" s="50"/>
    </row>
    <row r="131" spans="2:10" x14ac:dyDescent="0.45">
      <c r="B131" s="42" t="s">
        <v>484</v>
      </c>
      <c r="C131" s="46" t="str">
        <f>CLEAN('Gap Analysis Tool'!H150)</f>
        <v/>
      </c>
      <c r="D131" s="49"/>
      <c r="E131" s="47"/>
      <c r="F131" s="47"/>
      <c r="G131" s="47"/>
      <c r="H131" s="56"/>
      <c r="I131" s="60"/>
      <c r="J131" s="51"/>
    </row>
    <row r="132" spans="2:10" x14ac:dyDescent="0.45">
      <c r="B132" s="42" t="s">
        <v>485</v>
      </c>
      <c r="C132" s="46" t="str">
        <f>CLEAN('Gap Analysis Tool'!H151)</f>
        <v/>
      </c>
      <c r="D132" s="49"/>
      <c r="E132" s="47"/>
      <c r="F132" s="47"/>
      <c r="G132" s="47"/>
      <c r="H132" s="56"/>
      <c r="I132" s="60"/>
      <c r="J132" s="51"/>
    </row>
    <row r="133" spans="2:10" x14ac:dyDescent="0.45">
      <c r="B133" s="42" t="s">
        <v>486</v>
      </c>
      <c r="C133" s="46" t="str">
        <f>CLEAN('Gap Analysis Tool'!H152)</f>
        <v/>
      </c>
      <c r="D133" s="49"/>
      <c r="E133" s="47"/>
      <c r="F133" s="47"/>
      <c r="G133" s="47"/>
      <c r="H133" s="56"/>
      <c r="I133" s="60"/>
      <c r="J133" s="51"/>
    </row>
    <row r="134" spans="2:10" x14ac:dyDescent="0.45">
      <c r="B134" s="42" t="s">
        <v>487</v>
      </c>
      <c r="C134" s="46" t="str">
        <f>CLEAN('Gap Analysis Tool'!H153)</f>
        <v/>
      </c>
      <c r="D134" s="49"/>
      <c r="E134" s="47"/>
      <c r="F134" s="47"/>
      <c r="G134" s="47"/>
      <c r="H134" s="56"/>
      <c r="I134" s="60"/>
      <c r="J134" s="50"/>
    </row>
    <row r="135" spans="2:10" x14ac:dyDescent="0.45">
      <c r="B135" s="42" t="s">
        <v>488</v>
      </c>
      <c r="C135" s="46" t="str">
        <f>CLEAN('Gap Analysis Tool'!H156)</f>
        <v/>
      </c>
      <c r="D135" s="49"/>
      <c r="E135" s="47"/>
      <c r="F135" s="47"/>
      <c r="G135" s="47"/>
      <c r="H135" s="56"/>
      <c r="I135" s="60"/>
      <c r="J135" s="50"/>
    </row>
    <row r="136" spans="2:10" x14ac:dyDescent="0.45">
      <c r="B136" s="42" t="s">
        <v>489</v>
      </c>
      <c r="C136" s="46" t="str">
        <f>CLEAN('Gap Analysis Tool'!H157)</f>
        <v/>
      </c>
      <c r="D136" s="49"/>
      <c r="E136" s="47"/>
      <c r="F136" s="47"/>
      <c r="G136" s="47"/>
      <c r="H136" s="56"/>
      <c r="I136" s="60"/>
      <c r="J136" s="50"/>
    </row>
    <row r="137" spans="2:10" x14ac:dyDescent="0.45">
      <c r="B137" s="42" t="s">
        <v>490</v>
      </c>
      <c r="C137" s="46" t="str">
        <f>CLEAN('Gap Analysis Tool'!H158)</f>
        <v/>
      </c>
      <c r="D137" s="49"/>
      <c r="E137" s="47"/>
      <c r="F137" s="47"/>
      <c r="G137" s="47"/>
      <c r="H137" s="56"/>
      <c r="I137" s="60"/>
      <c r="J137" s="50"/>
    </row>
    <row r="138" spans="2:10" x14ac:dyDescent="0.45">
      <c r="B138" s="42" t="s">
        <v>491</v>
      </c>
      <c r="C138" s="46" t="str">
        <f>CLEAN('Gap Analysis Tool'!H159)</f>
        <v/>
      </c>
      <c r="D138" s="49"/>
      <c r="E138" s="47"/>
      <c r="F138" s="47"/>
      <c r="G138" s="47"/>
      <c r="H138" s="56"/>
      <c r="I138" s="60"/>
      <c r="J138" s="50"/>
    </row>
    <row r="139" spans="2:10" x14ac:dyDescent="0.45">
      <c r="B139" s="42" t="s">
        <v>492</v>
      </c>
      <c r="C139" s="46" t="str">
        <f>CLEAN('Gap Analysis Tool'!H160)</f>
        <v/>
      </c>
      <c r="D139" s="49"/>
      <c r="E139" s="47"/>
      <c r="F139" s="47"/>
      <c r="G139" s="47"/>
      <c r="H139" s="56"/>
      <c r="I139" s="60"/>
      <c r="J139" s="50"/>
    </row>
    <row r="140" spans="2:10" x14ac:dyDescent="0.45">
      <c r="B140" s="42" t="s">
        <v>493</v>
      </c>
      <c r="C140" s="46" t="str">
        <f>CLEAN('Gap Analysis Tool'!H161)</f>
        <v/>
      </c>
      <c r="D140" s="49"/>
      <c r="E140" s="47"/>
      <c r="F140" s="47"/>
      <c r="G140" s="47"/>
      <c r="H140" s="56"/>
      <c r="I140" s="60"/>
      <c r="J140" s="50"/>
    </row>
    <row r="141" spans="2:10" x14ac:dyDescent="0.45">
      <c r="B141" s="42" t="s">
        <v>494</v>
      </c>
      <c r="C141" s="46" t="str">
        <f>CLEAN('Gap Analysis Tool'!H162)</f>
        <v/>
      </c>
      <c r="D141" s="49"/>
      <c r="E141" s="47"/>
      <c r="F141" s="47"/>
      <c r="G141" s="47"/>
      <c r="H141" s="56"/>
      <c r="I141" s="60"/>
      <c r="J141" s="50"/>
    </row>
    <row r="142" spans="2:10" x14ac:dyDescent="0.45">
      <c r="B142" s="42" t="s">
        <v>495</v>
      </c>
      <c r="C142" s="46" t="str">
        <f>CLEAN('Gap Analysis Tool'!H163)</f>
        <v/>
      </c>
      <c r="D142" s="49"/>
      <c r="E142" s="47"/>
      <c r="F142" s="47"/>
      <c r="G142" s="47"/>
      <c r="H142" s="56"/>
      <c r="I142" s="60"/>
      <c r="J142" s="50"/>
    </row>
    <row r="143" spans="2:10" x14ac:dyDescent="0.45">
      <c r="B143" s="42" t="s">
        <v>496</v>
      </c>
      <c r="C143" s="46" t="str">
        <f>CLEAN('Gap Analysis Tool'!H164)</f>
        <v/>
      </c>
      <c r="D143" s="49"/>
      <c r="E143" s="47"/>
      <c r="F143" s="47"/>
      <c r="G143" s="47"/>
      <c r="H143" s="56"/>
      <c r="I143" s="60"/>
      <c r="J143" s="50"/>
    </row>
    <row r="144" spans="2:10" x14ac:dyDescent="0.45">
      <c r="B144" s="42" t="s">
        <v>497</v>
      </c>
      <c r="C144" s="46" t="str">
        <f>CLEAN('Gap Analysis Tool'!H165)</f>
        <v/>
      </c>
      <c r="D144" s="49"/>
      <c r="E144" s="47"/>
      <c r="F144" s="47"/>
      <c r="G144" s="47"/>
      <c r="H144" s="56"/>
      <c r="I144" s="60"/>
      <c r="J144" s="50"/>
    </row>
    <row r="145" spans="2:10" x14ac:dyDescent="0.45">
      <c r="B145" s="42" t="s">
        <v>498</v>
      </c>
      <c r="C145" s="46" t="str">
        <f>CLEAN('Gap Analysis Tool'!H166)</f>
        <v/>
      </c>
      <c r="D145" s="49"/>
      <c r="E145" s="47"/>
      <c r="F145" s="47"/>
      <c r="G145" s="47"/>
      <c r="H145" s="56"/>
      <c r="I145" s="60"/>
      <c r="J145" s="51"/>
    </row>
    <row r="146" spans="2:10" x14ac:dyDescent="0.45">
      <c r="B146" s="42" t="s">
        <v>499</v>
      </c>
      <c r="C146" s="46" t="str">
        <f>CLEAN('Gap Analysis Tool'!H167)</f>
        <v/>
      </c>
      <c r="D146" s="49"/>
      <c r="E146" s="47"/>
      <c r="F146" s="47"/>
      <c r="G146" s="47"/>
      <c r="H146" s="56"/>
      <c r="I146" s="60"/>
      <c r="J146" s="51"/>
    </row>
    <row r="147" spans="2:10" x14ac:dyDescent="0.45">
      <c r="B147" s="42" t="s">
        <v>500</v>
      </c>
      <c r="C147" s="46" t="str">
        <f>CLEAN('Gap Analysis Tool'!H168)</f>
        <v/>
      </c>
      <c r="D147" s="49"/>
      <c r="E147" s="47"/>
      <c r="F147" s="47"/>
      <c r="G147" s="47"/>
      <c r="H147" s="56"/>
      <c r="I147" s="60"/>
      <c r="J147" s="51"/>
    </row>
    <row r="148" spans="2:10" x14ac:dyDescent="0.45">
      <c r="B148" s="42" t="s">
        <v>501</v>
      </c>
      <c r="C148" s="46" t="str">
        <f>CLEAN('Gap Analysis Tool'!H169)</f>
        <v/>
      </c>
      <c r="D148" s="49"/>
      <c r="E148" s="47"/>
      <c r="F148" s="47"/>
      <c r="G148" s="47"/>
      <c r="H148" s="56"/>
      <c r="I148" s="60"/>
      <c r="J148" s="50"/>
    </row>
    <row r="149" spans="2:10" x14ac:dyDescent="0.45">
      <c r="B149" s="42" t="s">
        <v>502</v>
      </c>
      <c r="C149" s="46" t="str">
        <f>CLEAN('Gap Analysis Tool'!H170)</f>
        <v/>
      </c>
      <c r="D149" s="49"/>
      <c r="E149" s="47"/>
      <c r="F149" s="47"/>
      <c r="G149" s="47"/>
      <c r="H149" s="56"/>
      <c r="I149" s="60"/>
      <c r="J149" s="50"/>
    </row>
    <row r="150" spans="2:10" x14ac:dyDescent="0.45">
      <c r="B150" s="42" t="s">
        <v>503</v>
      </c>
      <c r="C150" s="46" t="str">
        <f>CLEAN('Gap Analysis Tool'!H171)</f>
        <v/>
      </c>
      <c r="D150" s="49"/>
      <c r="E150" s="47"/>
      <c r="F150" s="47"/>
      <c r="G150" s="47"/>
      <c r="H150" s="56"/>
      <c r="I150" s="60"/>
      <c r="J150" s="50"/>
    </row>
    <row r="151" spans="2:10" x14ac:dyDescent="0.45">
      <c r="B151" s="42" t="s">
        <v>504</v>
      </c>
      <c r="C151" s="46" t="str">
        <f>CLEAN('Gap Analysis Tool'!H172)</f>
        <v/>
      </c>
      <c r="D151" s="49"/>
      <c r="E151" s="47"/>
      <c r="F151" s="47"/>
      <c r="G151" s="47"/>
      <c r="H151" s="56"/>
      <c r="I151" s="60"/>
      <c r="J151" s="50"/>
    </row>
    <row r="152" spans="2:10" x14ac:dyDescent="0.45">
      <c r="B152" s="42" t="s">
        <v>505</v>
      </c>
      <c r="C152" s="46" t="str">
        <f>CLEAN('Gap Analysis Tool'!H173)</f>
        <v/>
      </c>
      <c r="D152" s="49"/>
      <c r="E152" s="47"/>
      <c r="F152" s="47"/>
      <c r="G152" s="47"/>
      <c r="H152" s="56"/>
      <c r="I152" s="60"/>
      <c r="J152" s="50"/>
    </row>
    <row r="153" spans="2:10" x14ac:dyDescent="0.45">
      <c r="B153" s="42" t="s">
        <v>506</v>
      </c>
      <c r="C153" s="46" t="str">
        <f>CLEAN('Gap Analysis Tool'!H174)</f>
        <v/>
      </c>
      <c r="D153" s="49"/>
      <c r="E153" s="47"/>
      <c r="F153" s="47"/>
      <c r="G153" s="47"/>
      <c r="H153" s="56"/>
      <c r="I153" s="60"/>
      <c r="J153" s="50"/>
    </row>
    <row r="154" spans="2:10" x14ac:dyDescent="0.45">
      <c r="B154" s="42" t="s">
        <v>507</v>
      </c>
      <c r="C154" s="46" t="str">
        <f>CLEAN('Gap Analysis Tool'!H175)</f>
        <v/>
      </c>
      <c r="D154" s="49"/>
      <c r="E154" s="47"/>
      <c r="F154" s="47"/>
      <c r="G154" s="47"/>
      <c r="H154" s="56"/>
      <c r="I154" s="60"/>
      <c r="J154" s="50"/>
    </row>
    <row r="155" spans="2:10" x14ac:dyDescent="0.45">
      <c r="B155" s="42" t="s">
        <v>508</v>
      </c>
      <c r="C155" s="46" t="str">
        <f>CLEAN('Gap Analysis Tool'!H176)</f>
        <v/>
      </c>
      <c r="D155" s="49"/>
      <c r="E155" s="47"/>
      <c r="F155" s="47"/>
      <c r="G155" s="47"/>
      <c r="H155" s="56"/>
      <c r="I155" s="60"/>
      <c r="J155" s="51"/>
    </row>
    <row r="156" spans="2:10" x14ac:dyDescent="0.45">
      <c r="B156" s="42" t="s">
        <v>509</v>
      </c>
      <c r="C156" s="46" t="str">
        <f>CLEAN('Gap Analysis Tool'!H178)</f>
        <v/>
      </c>
      <c r="D156" s="49"/>
      <c r="E156" s="47"/>
      <c r="F156" s="47"/>
      <c r="G156" s="47"/>
      <c r="H156" s="56"/>
      <c r="I156" s="60"/>
      <c r="J156" s="51"/>
    </row>
    <row r="157" spans="2:10" x14ac:dyDescent="0.45">
      <c r="B157" s="42" t="s">
        <v>510</v>
      </c>
      <c r="C157" s="46" t="str">
        <f>CLEAN('Gap Analysis Tool'!H179)</f>
        <v/>
      </c>
      <c r="D157" s="49"/>
      <c r="E157" s="47"/>
      <c r="F157" s="47"/>
      <c r="G157" s="47"/>
      <c r="H157" s="56"/>
      <c r="I157" s="60"/>
      <c r="J157" s="51"/>
    </row>
    <row r="158" spans="2:10" x14ac:dyDescent="0.45">
      <c r="B158" s="42" t="s">
        <v>511</v>
      </c>
      <c r="C158" s="46" t="str">
        <f>CLEAN('Gap Analysis Tool'!H180)</f>
        <v/>
      </c>
      <c r="D158" s="49"/>
      <c r="E158" s="47"/>
      <c r="F158" s="47"/>
      <c r="G158" s="47"/>
      <c r="H158" s="56"/>
      <c r="I158" s="60"/>
      <c r="J158" s="50"/>
    </row>
    <row r="159" spans="2:10" x14ac:dyDescent="0.45">
      <c r="B159" s="42" t="s">
        <v>512</v>
      </c>
      <c r="C159" s="46" t="str">
        <f>CLEAN('Gap Analysis Tool'!H181)</f>
        <v/>
      </c>
      <c r="D159" s="49"/>
      <c r="E159" s="47"/>
      <c r="F159" s="47"/>
      <c r="G159" s="47"/>
      <c r="H159" s="56"/>
      <c r="I159" s="60"/>
      <c r="J159" s="50"/>
    </row>
    <row r="160" spans="2:10" x14ac:dyDescent="0.45">
      <c r="B160" s="42" t="s">
        <v>513</v>
      </c>
      <c r="C160" s="46" t="str">
        <f>CLEAN('Gap Analysis Tool'!H182)</f>
        <v/>
      </c>
      <c r="D160" s="49"/>
      <c r="E160" s="47"/>
      <c r="F160" s="47"/>
      <c r="G160" s="47"/>
      <c r="H160" s="56"/>
      <c r="I160" s="60"/>
      <c r="J160" s="50"/>
    </row>
    <row r="161" spans="2:10" x14ac:dyDescent="0.45">
      <c r="B161" s="42" t="s">
        <v>514</v>
      </c>
      <c r="C161" s="46" t="str">
        <f>CLEAN('Gap Analysis Tool'!H183)</f>
        <v/>
      </c>
      <c r="D161" s="49"/>
      <c r="E161" s="47"/>
      <c r="F161" s="47"/>
      <c r="G161" s="47"/>
      <c r="H161" s="56"/>
      <c r="I161" s="60"/>
      <c r="J161" s="50"/>
    </row>
    <row r="162" spans="2:10" x14ac:dyDescent="0.45">
      <c r="B162" s="42" t="s">
        <v>515</v>
      </c>
      <c r="C162" s="46" t="str">
        <f>CLEAN('Gap Analysis Tool'!H184)</f>
        <v/>
      </c>
      <c r="D162" s="49"/>
      <c r="E162" s="47"/>
      <c r="F162" s="47"/>
      <c r="G162" s="47"/>
      <c r="H162" s="56"/>
      <c r="I162" s="60"/>
      <c r="J162" s="50"/>
    </row>
    <row r="163" spans="2:10" x14ac:dyDescent="0.45">
      <c r="B163" s="42" t="s">
        <v>516</v>
      </c>
      <c r="C163" s="46" t="str">
        <f>CLEAN('Gap Analysis Tool'!H185)</f>
        <v/>
      </c>
      <c r="D163" s="49"/>
      <c r="E163" s="47"/>
      <c r="F163" s="47"/>
      <c r="G163" s="47"/>
      <c r="H163" s="56"/>
      <c r="I163" s="60"/>
      <c r="J163" s="50"/>
    </row>
    <row r="164" spans="2:10" x14ac:dyDescent="0.45">
      <c r="B164" s="42" t="s">
        <v>517</v>
      </c>
      <c r="C164" s="46" t="str">
        <f>CLEAN('Gap Analysis Tool'!H186)</f>
        <v/>
      </c>
      <c r="D164" s="49"/>
      <c r="E164" s="47"/>
      <c r="F164" s="47"/>
      <c r="G164" s="47"/>
      <c r="H164" s="56"/>
      <c r="I164" s="60"/>
      <c r="J164" s="50"/>
    </row>
    <row r="165" spans="2:10" x14ac:dyDescent="0.45">
      <c r="B165" s="42" t="s">
        <v>518</v>
      </c>
      <c r="C165" s="46" t="str">
        <f>CLEAN('Gap Analysis Tool'!H187)</f>
        <v/>
      </c>
      <c r="D165" s="49"/>
      <c r="E165" s="47"/>
      <c r="F165" s="47"/>
      <c r="G165" s="47"/>
      <c r="H165" s="56"/>
      <c r="I165" s="60"/>
      <c r="J165" s="50"/>
    </row>
    <row r="166" spans="2:10" x14ac:dyDescent="0.45">
      <c r="B166" s="42" t="s">
        <v>519</v>
      </c>
      <c r="C166" s="46" t="str">
        <f>CLEAN('Gap Analysis Tool'!H188)</f>
        <v/>
      </c>
      <c r="D166" s="49"/>
      <c r="E166" s="47"/>
      <c r="F166" s="47"/>
      <c r="G166" s="47"/>
      <c r="H166" s="56"/>
      <c r="I166" s="60"/>
      <c r="J166" s="50"/>
    </row>
    <row r="167" spans="2:10" x14ac:dyDescent="0.45">
      <c r="B167" s="42" t="s">
        <v>520</v>
      </c>
      <c r="C167" s="46" t="str">
        <f>CLEAN('Gap Analysis Tool'!H189)</f>
        <v/>
      </c>
      <c r="D167" s="49"/>
      <c r="E167" s="47"/>
      <c r="F167" s="47"/>
      <c r="G167" s="47"/>
      <c r="H167" s="56"/>
      <c r="I167" s="60"/>
      <c r="J167" s="50"/>
    </row>
    <row r="168" spans="2:10" x14ac:dyDescent="0.45">
      <c r="B168" s="42" t="s">
        <v>521</v>
      </c>
      <c r="C168" s="46" t="str">
        <f>CLEAN('Gap Analysis Tool'!H191)</f>
        <v/>
      </c>
      <c r="D168" s="49"/>
      <c r="E168" s="47"/>
      <c r="F168" s="47"/>
      <c r="G168" s="47"/>
      <c r="H168" s="56"/>
      <c r="I168" s="60"/>
      <c r="J168" s="50"/>
    </row>
    <row r="169" spans="2:10" x14ac:dyDescent="0.45">
      <c r="B169" s="42" t="s">
        <v>522</v>
      </c>
      <c r="C169" s="46" t="str">
        <f>CLEAN('Gap Analysis Tool'!H192)</f>
        <v/>
      </c>
      <c r="D169" s="49"/>
      <c r="E169" s="47"/>
      <c r="F169" s="47"/>
      <c r="G169" s="47"/>
      <c r="H169" s="56"/>
      <c r="I169" s="60"/>
      <c r="J169" s="51"/>
    </row>
    <row r="170" spans="2:10" x14ac:dyDescent="0.45">
      <c r="B170" s="42" t="s">
        <v>523</v>
      </c>
      <c r="C170" s="46" t="str">
        <f>CLEAN('Gap Analysis Tool'!H193)</f>
        <v/>
      </c>
      <c r="D170" s="49"/>
      <c r="E170" s="47"/>
      <c r="F170" s="47"/>
      <c r="G170" s="47"/>
      <c r="H170" s="56"/>
      <c r="I170" s="60"/>
      <c r="J170" s="51"/>
    </row>
    <row r="171" spans="2:10" x14ac:dyDescent="0.45">
      <c r="B171" s="42" t="s">
        <v>524</v>
      </c>
      <c r="C171" s="46" t="str">
        <f>CLEAN('Gap Analysis Tool'!H194)</f>
        <v/>
      </c>
      <c r="D171" s="49"/>
      <c r="E171" s="47"/>
      <c r="F171" s="47"/>
      <c r="G171" s="47"/>
      <c r="H171" s="56"/>
      <c r="I171" s="60"/>
      <c r="J171" s="51"/>
    </row>
    <row r="172" spans="2:10" x14ac:dyDescent="0.45">
      <c r="B172" s="42" t="s">
        <v>248</v>
      </c>
      <c r="C172" s="46" t="str">
        <f>CLEAN('Gap Analysis Tool'!H195)</f>
        <v/>
      </c>
      <c r="D172" s="49"/>
      <c r="E172" s="47"/>
      <c r="F172" s="47"/>
      <c r="G172" s="47"/>
      <c r="H172" s="56"/>
      <c r="I172" s="60"/>
      <c r="J172" s="51"/>
    </row>
    <row r="173" spans="2:10" x14ac:dyDescent="0.45">
      <c r="B173" s="42" t="s">
        <v>250</v>
      </c>
      <c r="C173" s="46" t="str">
        <f>CLEAN('Gap Analysis Tool'!H196)</f>
        <v/>
      </c>
      <c r="D173" s="49"/>
      <c r="E173" s="47"/>
      <c r="F173" s="47"/>
      <c r="G173" s="47"/>
      <c r="H173" s="56"/>
      <c r="I173" s="60"/>
      <c r="J173" s="51"/>
    </row>
    <row r="174" spans="2:10" x14ac:dyDescent="0.45">
      <c r="B174" s="42" t="s">
        <v>253</v>
      </c>
      <c r="C174" s="46" t="str">
        <f>CLEAN('Gap Analysis Tool'!H197)</f>
        <v/>
      </c>
      <c r="D174" s="49"/>
      <c r="E174" s="47"/>
      <c r="F174" s="47"/>
      <c r="G174" s="47"/>
      <c r="H174" s="56"/>
      <c r="I174" s="60"/>
      <c r="J174" s="50"/>
    </row>
    <row r="175" spans="2:10" x14ac:dyDescent="0.45">
      <c r="B175" s="42" t="s">
        <v>255</v>
      </c>
      <c r="C175" s="46" t="str">
        <f>CLEAN('Gap Analysis Tool'!H198)</f>
        <v/>
      </c>
      <c r="D175" s="49"/>
      <c r="E175" s="47"/>
      <c r="F175" s="47"/>
      <c r="G175" s="47"/>
      <c r="H175" s="56"/>
      <c r="I175" s="60"/>
      <c r="J175" s="50"/>
    </row>
    <row r="176" spans="2:10" x14ac:dyDescent="0.45">
      <c r="B176" s="42" t="s">
        <v>525</v>
      </c>
      <c r="C176" s="46" t="str">
        <f>CLEAN('Gap Analysis Tool'!H200)</f>
        <v/>
      </c>
      <c r="D176" s="49"/>
      <c r="E176" s="47"/>
      <c r="F176" s="47"/>
      <c r="G176" s="47"/>
      <c r="H176" s="56"/>
      <c r="I176" s="60"/>
      <c r="J176" s="50"/>
    </row>
    <row r="177" spans="2:10" x14ac:dyDescent="0.45">
      <c r="B177" s="42" t="s">
        <v>526</v>
      </c>
      <c r="C177" s="46" t="str">
        <f>CLEAN('Gap Analysis Tool'!H201)</f>
        <v/>
      </c>
      <c r="D177" s="49"/>
      <c r="E177" s="47"/>
      <c r="F177" s="47"/>
      <c r="G177" s="47"/>
      <c r="H177" s="56"/>
      <c r="I177" s="60"/>
      <c r="J177" s="50"/>
    </row>
    <row r="178" spans="2:10" x14ac:dyDescent="0.45">
      <c r="B178" s="42" t="s">
        <v>263</v>
      </c>
      <c r="C178" s="46" t="str">
        <f>CLEAN('Gap Analysis Tool'!H202)</f>
        <v/>
      </c>
      <c r="D178" s="49"/>
      <c r="E178" s="47"/>
      <c r="F178" s="47"/>
      <c r="G178" s="47"/>
      <c r="H178" s="56"/>
      <c r="I178" s="60"/>
      <c r="J178" s="50"/>
    </row>
    <row r="179" spans="2:10" x14ac:dyDescent="0.45">
      <c r="B179" s="42" t="s">
        <v>527</v>
      </c>
      <c r="C179" s="46" t="str">
        <f>CLEAN('Gap Analysis Tool'!H203)</f>
        <v/>
      </c>
      <c r="D179" s="49"/>
      <c r="E179" s="47"/>
      <c r="F179" s="47"/>
      <c r="G179" s="47"/>
      <c r="H179" s="56"/>
      <c r="I179" s="60"/>
      <c r="J179" s="50"/>
    </row>
    <row r="180" spans="2:10" x14ac:dyDescent="0.45">
      <c r="B180" s="42" t="s">
        <v>528</v>
      </c>
      <c r="C180" s="46" t="str">
        <f>CLEAN('Gap Analysis Tool'!H204)</f>
        <v/>
      </c>
      <c r="D180" s="49"/>
      <c r="E180" s="47"/>
      <c r="F180" s="47"/>
      <c r="G180" s="47"/>
      <c r="H180" s="56"/>
      <c r="I180" s="60"/>
      <c r="J180" s="51"/>
    </row>
    <row r="181" spans="2:10" x14ac:dyDescent="0.45">
      <c r="B181" s="42" t="s">
        <v>529</v>
      </c>
      <c r="C181" s="46" t="str">
        <f>CLEAN('Gap Analysis Tool'!H205)</f>
        <v/>
      </c>
      <c r="D181" s="49"/>
      <c r="E181" s="47"/>
      <c r="F181" s="47"/>
      <c r="G181" s="47"/>
      <c r="H181" s="56"/>
      <c r="I181" s="60"/>
      <c r="J181" s="51"/>
    </row>
    <row r="182" spans="2:10" x14ac:dyDescent="0.45">
      <c r="B182" s="42" t="s">
        <v>530</v>
      </c>
      <c r="C182" s="46" t="str">
        <f>CLEAN('Gap Analysis Tool'!H206)</f>
        <v/>
      </c>
      <c r="D182" s="49"/>
      <c r="E182" s="47"/>
      <c r="F182" s="47"/>
      <c r="G182" s="47"/>
      <c r="H182" s="56"/>
      <c r="I182" s="60"/>
      <c r="J182" s="51"/>
    </row>
    <row r="183" spans="2:10" x14ac:dyDescent="0.45">
      <c r="B183" s="42" t="s">
        <v>270</v>
      </c>
      <c r="C183" s="46" t="str">
        <f>CLEAN('Gap Analysis Tool'!H207)</f>
        <v/>
      </c>
      <c r="D183" s="49"/>
      <c r="E183" s="47"/>
      <c r="F183" s="47"/>
      <c r="G183" s="47"/>
      <c r="H183" s="56"/>
      <c r="I183" s="60"/>
      <c r="J183" s="51"/>
    </row>
    <row r="184" spans="2:10" x14ac:dyDescent="0.45">
      <c r="B184" s="42" t="s">
        <v>531</v>
      </c>
      <c r="C184" s="46" t="str">
        <f>CLEAN('Gap Analysis Tool'!H208)</f>
        <v/>
      </c>
      <c r="D184" s="49"/>
      <c r="E184" s="47"/>
      <c r="F184" s="47"/>
      <c r="G184" s="47"/>
      <c r="H184" s="56"/>
      <c r="I184" s="60"/>
      <c r="J184" s="51"/>
    </row>
    <row r="185" spans="2:10" x14ac:dyDescent="0.45">
      <c r="B185" s="42" t="s">
        <v>532</v>
      </c>
      <c r="C185" s="46" t="str">
        <f>CLEAN('Gap Analysis Tool'!H209)</f>
        <v/>
      </c>
      <c r="D185" s="49"/>
      <c r="E185" s="47"/>
      <c r="F185" s="47"/>
      <c r="G185" s="47"/>
      <c r="H185" s="56"/>
      <c r="I185" s="60"/>
      <c r="J185" s="51"/>
    </row>
    <row r="186" spans="2:10" x14ac:dyDescent="0.45">
      <c r="B186" s="42" t="s">
        <v>277</v>
      </c>
      <c r="C186" s="46" t="str">
        <f>CLEAN('Gap Analysis Tool'!H210)</f>
        <v/>
      </c>
      <c r="D186" s="49"/>
      <c r="E186" s="47"/>
      <c r="F186" s="47"/>
      <c r="G186" s="47"/>
      <c r="H186" s="56"/>
      <c r="I186" s="60"/>
      <c r="J186" s="50"/>
    </row>
    <row r="187" spans="2:10" x14ac:dyDescent="0.45">
      <c r="B187" s="42" t="s">
        <v>284</v>
      </c>
      <c r="C187" s="46" t="str">
        <f>CLEAN('Gap Analysis Tool'!H211)</f>
        <v/>
      </c>
      <c r="D187" s="49"/>
      <c r="E187" s="47"/>
      <c r="F187" s="47"/>
      <c r="G187" s="47"/>
      <c r="H187" s="56"/>
      <c r="I187" s="60"/>
      <c r="J187" s="51"/>
    </row>
    <row r="188" spans="2:10" x14ac:dyDescent="0.45">
      <c r="B188" s="42" t="s">
        <v>287</v>
      </c>
      <c r="C188" s="46" t="str">
        <f>CLEAN('Gap Analysis Tool'!H212)</f>
        <v/>
      </c>
      <c r="D188" s="49"/>
      <c r="E188" s="47"/>
      <c r="F188" s="47"/>
      <c r="G188" s="47"/>
      <c r="H188" s="56"/>
      <c r="I188" s="60"/>
      <c r="J188" s="51"/>
    </row>
    <row r="189" spans="2:10" x14ac:dyDescent="0.45">
      <c r="B189" s="42" t="s">
        <v>290</v>
      </c>
      <c r="C189" s="46" t="str">
        <f>CLEAN('Gap Analysis Tool'!H213)</f>
        <v/>
      </c>
      <c r="D189" s="49"/>
      <c r="E189" s="47"/>
      <c r="F189" s="47"/>
      <c r="G189" s="47"/>
      <c r="H189" s="56"/>
      <c r="I189" s="60"/>
      <c r="J189" s="51"/>
    </row>
    <row r="190" spans="2:10" x14ac:dyDescent="0.45">
      <c r="B190" s="42" t="s">
        <v>533</v>
      </c>
      <c r="C190" s="46" t="str">
        <f>CLEAN('Gap Analysis Tool'!H214)</f>
        <v/>
      </c>
      <c r="D190" s="49"/>
      <c r="E190" s="47"/>
      <c r="F190" s="47"/>
      <c r="G190" s="47"/>
      <c r="H190" s="56"/>
      <c r="I190" s="60"/>
      <c r="J190" s="50"/>
    </row>
    <row r="191" spans="2:10" x14ac:dyDescent="0.45">
      <c r="B191" s="42" t="s">
        <v>537</v>
      </c>
      <c r="C191" s="46" t="str">
        <f>CLEAN('Gap Analysis Tool'!H215)</f>
        <v/>
      </c>
      <c r="D191" s="49"/>
      <c r="E191" s="47"/>
      <c r="F191" s="47"/>
      <c r="G191" s="47"/>
      <c r="H191" s="56"/>
      <c r="I191" s="60"/>
      <c r="J191" s="50"/>
    </row>
    <row r="192" spans="2:10" x14ac:dyDescent="0.45">
      <c r="B192" s="42" t="s">
        <v>534</v>
      </c>
      <c r="C192" s="46" t="str">
        <f>CLEAN('Gap Analysis Tool'!H216)</f>
        <v/>
      </c>
      <c r="D192" s="49"/>
      <c r="E192" s="47"/>
      <c r="F192" s="47"/>
      <c r="G192" s="47"/>
      <c r="H192" s="56"/>
      <c r="I192" s="60"/>
      <c r="J192" s="50"/>
    </row>
    <row r="193" spans="2:10" x14ac:dyDescent="0.45">
      <c r="B193" s="42" t="s">
        <v>535</v>
      </c>
      <c r="C193" s="46" t="str">
        <f>CLEAN('Gap Analysis Tool'!H217)</f>
        <v/>
      </c>
      <c r="D193" s="49"/>
      <c r="E193" s="47"/>
      <c r="F193" s="47"/>
      <c r="G193" s="47"/>
      <c r="H193" s="56"/>
      <c r="I193" s="60"/>
      <c r="J193" s="50"/>
    </row>
    <row r="194" spans="2:10" x14ac:dyDescent="0.45">
      <c r="B194" s="42" t="s">
        <v>536</v>
      </c>
      <c r="C194" s="46" t="str">
        <f>CLEAN('Gap Analysis Tool'!H218)</f>
        <v/>
      </c>
      <c r="D194" s="49"/>
      <c r="E194" s="47"/>
      <c r="F194" s="47"/>
      <c r="G194" s="47"/>
      <c r="H194" s="56"/>
      <c r="I194" s="60"/>
      <c r="J194" s="50"/>
    </row>
    <row r="195" spans="2:10" x14ac:dyDescent="0.45">
      <c r="B195" s="42" t="s">
        <v>301</v>
      </c>
      <c r="C195" s="46" t="str">
        <f>CLEAN('Gap Analysis Tool'!H220)</f>
        <v/>
      </c>
      <c r="D195" s="49"/>
      <c r="E195" s="47"/>
      <c r="F195" s="47"/>
      <c r="G195" s="47"/>
      <c r="H195" s="56"/>
      <c r="I195" s="60"/>
      <c r="J195" s="50"/>
    </row>
    <row r="196" spans="2:10" x14ac:dyDescent="0.45">
      <c r="B196" s="42" t="s">
        <v>538</v>
      </c>
      <c r="C196" s="46" t="str">
        <f>CLEAN('Gap Analysis Tool'!H222)</f>
        <v/>
      </c>
      <c r="D196" s="49"/>
      <c r="E196" s="47"/>
      <c r="F196" s="47"/>
      <c r="G196" s="47"/>
      <c r="H196" s="56"/>
      <c r="I196" s="60"/>
      <c r="J196" s="50"/>
    </row>
    <row r="197" spans="2:10" x14ac:dyDescent="0.45">
      <c r="B197" s="42" t="s">
        <v>539</v>
      </c>
      <c r="C197" s="46" t="str">
        <f>CLEAN('Gap Analysis Tool'!H223)</f>
        <v/>
      </c>
      <c r="D197" s="49"/>
      <c r="E197" s="47"/>
      <c r="F197" s="47"/>
      <c r="G197" s="47"/>
      <c r="H197" s="56"/>
      <c r="I197" s="60"/>
      <c r="J197" s="51"/>
    </row>
    <row r="198" spans="2:10" x14ac:dyDescent="0.45">
      <c r="B198" s="42" t="s">
        <v>540</v>
      </c>
      <c r="C198" s="46" t="str">
        <f>CLEAN('Gap Analysis Tool'!H224)</f>
        <v/>
      </c>
      <c r="D198" s="49"/>
      <c r="E198" s="47"/>
      <c r="F198" s="47"/>
      <c r="G198" s="47"/>
      <c r="H198" s="56"/>
      <c r="I198" s="60"/>
      <c r="J198" s="51"/>
    </row>
    <row r="199" spans="2:10" x14ac:dyDescent="0.45">
      <c r="B199" s="42" t="s">
        <v>541</v>
      </c>
      <c r="C199" s="46" t="str">
        <f>CLEAN('Gap Analysis Tool'!H225)</f>
        <v/>
      </c>
      <c r="D199" s="49"/>
      <c r="E199" s="47"/>
      <c r="F199" s="47"/>
      <c r="G199" s="47"/>
      <c r="H199" s="56"/>
      <c r="I199" s="60"/>
      <c r="J199" s="51"/>
    </row>
    <row r="200" spans="2:10" x14ac:dyDescent="0.45">
      <c r="B200" s="42" t="s">
        <v>542</v>
      </c>
      <c r="C200" s="46" t="str">
        <f>CLEAN('Gap Analysis Tool'!H226)</f>
        <v/>
      </c>
      <c r="D200" s="49"/>
      <c r="E200" s="47"/>
      <c r="F200" s="47"/>
      <c r="G200" s="47"/>
      <c r="H200" s="56"/>
      <c r="I200" s="60"/>
      <c r="J200" s="51"/>
    </row>
    <row r="201" spans="2:10" x14ac:dyDescent="0.45">
      <c r="B201" s="42" t="s">
        <v>543</v>
      </c>
      <c r="C201" s="46" t="str">
        <f>CLEAN('Gap Analysis Tool'!H228)</f>
        <v/>
      </c>
      <c r="D201" s="49"/>
      <c r="E201" s="47"/>
      <c r="F201" s="47"/>
      <c r="G201" s="47"/>
      <c r="H201" s="56"/>
      <c r="I201" s="60"/>
      <c r="J201" s="51"/>
    </row>
    <row r="202" spans="2:10" x14ac:dyDescent="0.45">
      <c r="B202" s="42" t="s">
        <v>544</v>
      </c>
      <c r="C202" s="46" t="str">
        <f>CLEAN('Gap Analysis Tool'!H229)</f>
        <v/>
      </c>
      <c r="D202" s="49"/>
      <c r="E202" s="47"/>
      <c r="F202" s="47"/>
      <c r="G202" s="47"/>
      <c r="H202" s="56"/>
      <c r="I202" s="60"/>
      <c r="J202" s="51"/>
    </row>
    <row r="203" spans="2:10" x14ac:dyDescent="0.45">
      <c r="B203" s="42" t="s">
        <v>545</v>
      </c>
      <c r="C203" s="46" t="str">
        <f>CLEAN('Gap Analysis Tool'!H230)</f>
        <v/>
      </c>
      <c r="D203" s="49"/>
      <c r="E203" s="47"/>
      <c r="F203" s="47"/>
      <c r="G203" s="47"/>
      <c r="H203" s="56"/>
      <c r="I203" s="60"/>
      <c r="J203" s="50"/>
    </row>
    <row r="204" spans="2:10" x14ac:dyDescent="0.45">
      <c r="B204" s="42" t="s">
        <v>546</v>
      </c>
      <c r="C204" s="46" t="str">
        <f>CLEAN('Gap Analysis Tool'!H231)</f>
        <v/>
      </c>
      <c r="D204" s="49"/>
      <c r="E204" s="47"/>
      <c r="F204" s="47"/>
      <c r="G204" s="47"/>
      <c r="H204" s="56"/>
      <c r="I204" s="60"/>
      <c r="J204" s="51"/>
    </row>
    <row r="205" spans="2:10" x14ac:dyDescent="0.45">
      <c r="B205" s="42" t="s">
        <v>316</v>
      </c>
      <c r="C205" s="46" t="str">
        <f>CLEAN('Gap Analysis Tool'!H232)</f>
        <v/>
      </c>
      <c r="D205" s="49"/>
      <c r="E205" s="47"/>
      <c r="F205" s="47"/>
      <c r="G205" s="47"/>
      <c r="H205" s="56"/>
      <c r="I205" s="60"/>
      <c r="J205" s="50"/>
    </row>
    <row r="206" spans="2:10" x14ac:dyDescent="0.45">
      <c r="B206" s="42" t="s">
        <v>547</v>
      </c>
      <c r="C206" s="46" t="str">
        <f>CLEAN('Gap Analysis Tool'!H233)</f>
        <v/>
      </c>
      <c r="D206" s="49"/>
      <c r="E206" s="47"/>
      <c r="F206" s="47"/>
      <c r="G206" s="47"/>
      <c r="H206" s="56"/>
      <c r="I206" s="60"/>
      <c r="J206" s="51"/>
    </row>
    <row r="207" spans="2:10" x14ac:dyDescent="0.45">
      <c r="B207" s="42" t="s">
        <v>548</v>
      </c>
      <c r="C207" s="46" t="str">
        <f>CLEAN('Gap Analysis Tool'!H234)</f>
        <v/>
      </c>
      <c r="D207" s="49"/>
      <c r="E207" s="47"/>
      <c r="F207" s="47"/>
      <c r="G207" s="47"/>
      <c r="H207" s="56"/>
      <c r="I207" s="60"/>
      <c r="J207" s="51"/>
    </row>
    <row r="208" spans="2:10" x14ac:dyDescent="0.45">
      <c r="B208" s="42" t="s">
        <v>549</v>
      </c>
      <c r="C208" s="46" t="str">
        <f>CLEAN('Gap Analysis Tool'!H236)</f>
        <v/>
      </c>
      <c r="D208" s="49"/>
      <c r="E208" s="47"/>
      <c r="F208" s="47"/>
      <c r="G208" s="47"/>
      <c r="H208" s="56"/>
      <c r="I208" s="60"/>
      <c r="J208" s="50"/>
    </row>
    <row r="209" spans="2:10" x14ac:dyDescent="0.45">
      <c r="B209" s="42" t="s">
        <v>550</v>
      </c>
      <c r="C209" s="46" t="str">
        <f>CLEAN('Gap Analysis Tool'!H237)</f>
        <v/>
      </c>
      <c r="D209" s="49"/>
      <c r="E209" s="47"/>
      <c r="F209" s="47"/>
      <c r="G209" s="47"/>
      <c r="H209" s="56"/>
      <c r="I209" s="60"/>
      <c r="J209" s="50"/>
    </row>
    <row r="210" spans="2:10" x14ac:dyDescent="0.45">
      <c r="B210" s="42" t="s">
        <v>551</v>
      </c>
      <c r="C210" s="46" t="str">
        <f>CLEAN('Gap Analysis Tool'!H238)</f>
        <v/>
      </c>
      <c r="D210" s="49"/>
      <c r="E210" s="47"/>
      <c r="F210" s="47"/>
      <c r="G210" s="47"/>
      <c r="H210" s="56"/>
      <c r="I210" s="60"/>
      <c r="J210" s="51"/>
    </row>
    <row r="211" spans="2:10" x14ac:dyDescent="0.45">
      <c r="B211" s="42" t="s">
        <v>552</v>
      </c>
      <c r="C211" s="46" t="str">
        <f>CLEAN('Gap Analysis Tool'!H239)</f>
        <v/>
      </c>
      <c r="D211" s="49"/>
      <c r="E211" s="47"/>
      <c r="F211" s="47"/>
      <c r="G211" s="47"/>
      <c r="H211" s="56"/>
      <c r="I211" s="60"/>
      <c r="J211" s="51"/>
    </row>
    <row r="212" spans="2:10" x14ac:dyDescent="0.45">
      <c r="B212" s="42" t="s">
        <v>332</v>
      </c>
      <c r="C212" s="46" t="str">
        <f>CLEAN('Gap Analysis Tool'!H240)</f>
        <v/>
      </c>
      <c r="D212" s="49"/>
      <c r="E212" s="47"/>
      <c r="F212" s="47"/>
      <c r="G212" s="47"/>
      <c r="H212" s="56"/>
      <c r="I212" s="60"/>
      <c r="J212" s="50"/>
    </row>
    <row r="213" spans="2:10" x14ac:dyDescent="0.45">
      <c r="B213" s="42" t="s">
        <v>553</v>
      </c>
      <c r="C213" s="46" t="str">
        <f>CLEAN('Gap Analysis Tool'!H242)</f>
        <v/>
      </c>
      <c r="D213" s="49"/>
      <c r="E213" s="47"/>
      <c r="F213" s="47"/>
      <c r="G213" s="47"/>
      <c r="H213" s="56"/>
      <c r="I213" s="60"/>
      <c r="J213" s="51"/>
    </row>
    <row r="214" spans="2:10" x14ac:dyDescent="0.45">
      <c r="B214" s="42" t="s">
        <v>554</v>
      </c>
      <c r="C214" s="46" t="str">
        <f>CLEAN('Gap Analysis Tool'!H243)</f>
        <v/>
      </c>
      <c r="D214" s="49"/>
      <c r="E214" s="47"/>
      <c r="F214" s="47"/>
      <c r="G214" s="47"/>
      <c r="H214" s="56"/>
      <c r="I214" s="60"/>
      <c r="J214" s="50"/>
    </row>
    <row r="215" spans="2:10" x14ac:dyDescent="0.45">
      <c r="B215" s="42" t="s">
        <v>555</v>
      </c>
      <c r="C215" s="46" t="str">
        <f>CLEAN('Gap Analysis Tool'!H244)</f>
        <v/>
      </c>
      <c r="D215" s="49"/>
      <c r="E215" s="47"/>
      <c r="F215" s="47"/>
      <c r="G215" s="47"/>
      <c r="H215" s="56"/>
      <c r="I215" s="60"/>
      <c r="J215" s="51"/>
    </row>
    <row r="216" spans="2:10" x14ac:dyDescent="0.45">
      <c r="B216" s="42" t="s">
        <v>556</v>
      </c>
      <c r="C216" s="46" t="str">
        <f>CLEAN('Gap Analysis Tool'!H245)</f>
        <v/>
      </c>
      <c r="D216" s="49"/>
      <c r="E216" s="47"/>
      <c r="F216" s="47"/>
      <c r="G216" s="47"/>
      <c r="H216" s="56"/>
      <c r="I216" s="60"/>
      <c r="J216" s="51"/>
    </row>
    <row r="217" spans="2:10" x14ac:dyDescent="0.45">
      <c r="B217" s="42" t="s">
        <v>557</v>
      </c>
      <c r="C217" s="46" t="str">
        <f>CLEAN('Gap Analysis Tool'!H246)</f>
        <v/>
      </c>
      <c r="D217" s="49"/>
      <c r="E217" s="47"/>
      <c r="F217" s="47"/>
      <c r="G217" s="47"/>
      <c r="H217" s="56"/>
      <c r="I217" s="60"/>
      <c r="J217" s="50"/>
    </row>
    <row r="218" spans="2:10" x14ac:dyDescent="0.45">
      <c r="B218" s="42" t="s">
        <v>558</v>
      </c>
      <c r="C218" s="46" t="str">
        <f>CLEAN('Gap Analysis Tool'!H247)</f>
        <v/>
      </c>
      <c r="D218" s="49"/>
      <c r="E218" s="47"/>
      <c r="F218" s="47"/>
      <c r="G218" s="47"/>
      <c r="H218" s="56"/>
      <c r="I218" s="60"/>
      <c r="J218" s="50"/>
    </row>
    <row r="219" spans="2:10" x14ac:dyDescent="0.45">
      <c r="B219" s="42" t="s">
        <v>559</v>
      </c>
      <c r="C219" s="46" t="str">
        <f>CLEAN('Gap Analysis Tool'!H248)</f>
        <v/>
      </c>
      <c r="D219" s="49"/>
      <c r="E219" s="47"/>
      <c r="F219" s="47"/>
      <c r="G219" s="47"/>
      <c r="H219" s="56"/>
      <c r="I219" s="60"/>
      <c r="J219" s="50"/>
    </row>
    <row r="220" spans="2:10" x14ac:dyDescent="0.45">
      <c r="B220" s="44"/>
      <c r="C220" s="44"/>
      <c r="D220" s="44"/>
      <c r="E220" s="44"/>
      <c r="F220" s="44"/>
      <c r="G220" s="44"/>
      <c r="H220" s="44"/>
      <c r="I220" s="44"/>
      <c r="J220" s="44"/>
    </row>
    <row r="221" spans="2:10" ht="17.649999999999999" x14ac:dyDescent="0.45">
      <c r="B221" s="135" t="s">
        <v>363</v>
      </c>
      <c r="C221" s="135"/>
      <c r="D221" s="135"/>
      <c r="E221" s="135"/>
      <c r="F221" s="135"/>
      <c r="G221" s="135"/>
    </row>
    <row r="222" spans="2:10" x14ac:dyDescent="0.45">
      <c r="B222" s="132" t="s">
        <v>620</v>
      </c>
      <c r="C222" s="132"/>
      <c r="D222" s="132"/>
      <c r="E222" s="132"/>
      <c r="F222" s="132"/>
      <c r="G222" s="132"/>
    </row>
    <row r="223" spans="2:10" x14ac:dyDescent="0.45">
      <c r="B223" s="132" t="s">
        <v>352</v>
      </c>
      <c r="C223" s="132"/>
      <c r="D223" s="132"/>
      <c r="E223" s="132"/>
      <c r="F223" s="132"/>
      <c r="G223" s="132"/>
    </row>
    <row r="224" spans="2:10" ht="41.65" customHeight="1" x14ac:dyDescent="0.45">
      <c r="B224" s="132" t="s">
        <v>621</v>
      </c>
      <c r="C224" s="132"/>
      <c r="D224" s="132"/>
      <c r="E224" s="132"/>
      <c r="F224" s="132"/>
      <c r="G224" s="132"/>
    </row>
    <row r="225" spans="2:7" ht="17.649999999999999" x14ac:dyDescent="0.45">
      <c r="B225" s="135"/>
      <c r="C225" s="135"/>
      <c r="D225" s="135"/>
      <c r="E225" s="135"/>
      <c r="F225" s="135"/>
      <c r="G225" s="135"/>
    </row>
    <row r="226" spans="2:7" x14ac:dyDescent="0.45">
      <c r="B226" s="136"/>
      <c r="C226" s="136"/>
      <c r="D226" s="136"/>
      <c r="E226" s="136"/>
      <c r="F226" s="136"/>
      <c r="G226" s="136"/>
    </row>
    <row r="227" spans="2:7" x14ac:dyDescent="0.45">
      <c r="B227" s="132"/>
      <c r="C227" s="132"/>
      <c r="D227" s="132"/>
      <c r="E227" s="132"/>
      <c r="F227" s="132"/>
      <c r="G227" s="132"/>
    </row>
    <row r="228" spans="2:7" x14ac:dyDescent="0.45">
      <c r="B228" s="132"/>
      <c r="C228" s="132"/>
      <c r="D228" s="132"/>
      <c r="E228" s="132"/>
      <c r="F228" s="132"/>
      <c r="G228" s="132"/>
    </row>
  </sheetData>
  <dataConsolidate/>
  <mergeCells count="20">
    <mergeCell ref="B2:D2"/>
    <mergeCell ref="I2:J2"/>
    <mergeCell ref="B4:J4"/>
    <mergeCell ref="B5:B6"/>
    <mergeCell ref="C5:C6"/>
    <mergeCell ref="D5:D6"/>
    <mergeCell ref="E5:E6"/>
    <mergeCell ref="F5:F6"/>
    <mergeCell ref="G5:G6"/>
    <mergeCell ref="H5:J5"/>
    <mergeCell ref="H6:I6"/>
    <mergeCell ref="B228:G228"/>
    <mergeCell ref="B7:G7"/>
    <mergeCell ref="B224:G224"/>
    <mergeCell ref="B225:G225"/>
    <mergeCell ref="B226:G226"/>
    <mergeCell ref="B227:G227"/>
    <mergeCell ref="B221:G221"/>
    <mergeCell ref="B222:G222"/>
    <mergeCell ref="B223:G223"/>
  </mergeCells>
  <dataValidations count="3">
    <dataValidation type="list" allowBlank="1" showInputMessage="1" showErrorMessage="1" sqref="E8:E219">
      <formula1>$L$4:$L$7</formula1>
    </dataValidation>
    <dataValidation type="list" allowBlank="1" showInputMessage="1" showErrorMessage="1" sqref="H8:H219">
      <formula1>$M$4:$M$7</formula1>
    </dataValidation>
    <dataValidation type="list" allowBlank="1" showErrorMessage="1" errorTitle="Attention" error="Please select the status of the action from the list." promptTitle="Select" prompt="Please select status of action." sqref="I8:I219">
      <formula1>$O$4:$O$22</formula1>
    </dataValidation>
  </dataValidations>
  <pageMargins left="0.70866141732283472" right="0.70866141732283472" top="0.39370078740157483" bottom="0.59055118110236227" header="0.31496062992125984" footer="0.31496062992125984"/>
  <pageSetup paperSize="9" scale="61" fitToHeight="0" orientation="landscape" r:id="rId1"/>
  <headerFooter>
    <oddFooter>&amp;R&amp;"Arial,Regular"&amp;10&amp;P</oddFooter>
  </headerFooter>
  <extLst>
    <ext xmlns:x14="http://schemas.microsoft.com/office/spreadsheetml/2009/9/main" uri="{78C0D931-6437-407d-A8EE-F0AAD7539E65}">
      <x14:conditionalFormattings>
        <x14:conditionalFormatting xmlns:xm="http://schemas.microsoft.com/office/excel/2006/main">
          <x14:cfRule type="containsText" priority="25" operator="containsText" id="{B4E84FCF-CDB0-454A-915C-E0551670DCA7}">
            <xm:f>NOT(ISERROR(SEARCH(#REF!,H8)))</xm:f>
            <xm:f>#REF!</xm:f>
            <x14:dxf>
              <font>
                <color rgb="FF006100"/>
              </font>
              <fill>
                <patternFill>
                  <bgColor rgb="FFC6EFCE"/>
                </patternFill>
              </fill>
            </x14:dxf>
          </x14:cfRule>
          <x14:cfRule type="containsText" priority="26" operator="containsText" id="{861A577E-604D-4A39-89C4-F69021B43977}">
            <xm:f>NOT(ISERROR(SEARCH($M$6,H8)))</xm:f>
            <xm:f>$M$6</xm:f>
            <x14:dxf>
              <font>
                <color rgb="FF9C6500"/>
              </font>
              <fill>
                <patternFill>
                  <bgColor rgb="FFFFEB9C"/>
                </patternFill>
              </fill>
            </x14:dxf>
          </x14:cfRule>
          <x14:cfRule type="containsText" priority="27" operator="containsText" id="{82FB1043-3F0A-4C23-957E-E9B6468202E9}">
            <xm:f>NOT(ISERROR(SEARCH($M$5,H8)))</xm:f>
            <xm:f>$M$5</xm:f>
            <x14:dxf>
              <font>
                <color rgb="FF9C0006"/>
              </font>
              <fill>
                <patternFill>
                  <bgColor rgb="FFFFC7CE"/>
                </patternFill>
              </fill>
            </x14:dxf>
          </x14:cfRule>
          <xm:sqref>H8:H219</xm:sqref>
        </x14:conditionalFormatting>
        <x14:conditionalFormatting xmlns:xm="http://schemas.microsoft.com/office/excel/2006/main">
          <x14:cfRule type="containsText" priority="19" operator="containsText" id="{654A5730-2D9A-43FC-AEAA-7359AA5B13D6}">
            <xm:f>NOT(ISERROR(SEARCH($L$7,E8)))</xm:f>
            <xm:f>$L$7</xm:f>
            <x14:dxf>
              <fill>
                <patternFill>
                  <bgColor rgb="FF00B050"/>
                </patternFill>
              </fill>
            </x14:dxf>
          </x14:cfRule>
          <x14:cfRule type="containsText" priority="20" operator="containsText" id="{FCE747C9-E5CB-45D4-AB15-559435BD38A5}">
            <xm:f>NOT(ISERROR(SEARCH($L$6,E8)))</xm:f>
            <xm:f>$L$6</xm:f>
            <x14:dxf>
              <fill>
                <patternFill>
                  <bgColor rgb="FFFFC000"/>
                </patternFill>
              </fill>
            </x14:dxf>
          </x14:cfRule>
          <x14:cfRule type="containsText" priority="21" operator="containsText" id="{EBF98496-5D57-40AD-A450-CC165DA1237A}">
            <xm:f>NOT(ISERROR(SEARCH($L$5,E8)))</xm:f>
            <xm:f>$L$5</xm:f>
            <x14:dxf>
              <fill>
                <patternFill>
                  <bgColor rgb="FFFF0000"/>
                </patternFill>
              </fill>
            </x14:dxf>
          </x14:cfRule>
          <xm:sqref>E8:E16</xm:sqref>
        </x14:conditionalFormatting>
        <x14:conditionalFormatting xmlns:xm="http://schemas.microsoft.com/office/excel/2006/main">
          <x14:cfRule type="containsText" priority="16" operator="containsText" id="{98518CC2-5AD1-4D37-939A-386CC852A910}">
            <xm:f>NOT(ISERROR(SEARCH($L$7,E17)))</xm:f>
            <xm:f>$L$7</xm:f>
            <x14:dxf>
              <fill>
                <patternFill>
                  <bgColor rgb="FF00B050"/>
                </patternFill>
              </fill>
            </x14:dxf>
          </x14:cfRule>
          <x14:cfRule type="containsText" priority="17" operator="containsText" id="{FD889F7C-0F4E-460C-AEDF-799B6B9AF800}">
            <xm:f>NOT(ISERROR(SEARCH($L$6,E17)))</xm:f>
            <xm:f>$L$6</xm:f>
            <x14:dxf>
              <fill>
                <patternFill>
                  <bgColor rgb="FFFFC000"/>
                </patternFill>
              </fill>
            </x14:dxf>
          </x14:cfRule>
          <x14:cfRule type="containsText" priority="18" operator="containsText" id="{58D443CB-31EE-4E23-9E7C-658F3DE0A1A8}">
            <xm:f>NOT(ISERROR(SEARCH($L$5,E17)))</xm:f>
            <xm:f>$L$5</xm:f>
            <x14:dxf>
              <fill>
                <patternFill>
                  <bgColor rgb="FFFF0000"/>
                </patternFill>
              </fill>
            </x14:dxf>
          </x14:cfRule>
          <xm:sqref>E17:E219</xm:sqref>
        </x14:conditionalFormatting>
        <x14:conditionalFormatting xmlns:xm="http://schemas.microsoft.com/office/excel/2006/main">
          <x14:cfRule type="containsText" priority="13" operator="containsText" id="{5730B039-7B47-4F0E-A659-09AC8E053D9D}">
            <xm:f>NOT(ISERROR(SEARCH($M$7,H8)))</xm:f>
            <xm:f>$M$7</xm:f>
            <x14:dxf>
              <font>
                <color rgb="FF006100"/>
              </font>
              <fill>
                <patternFill>
                  <bgColor rgb="FFC6EFCE"/>
                </patternFill>
              </fill>
            </x14:dxf>
          </x14:cfRule>
          <x14:cfRule type="containsText" priority="14" operator="containsText" id="{D64F845F-7FA8-455F-9DE5-0744F10D90DB}">
            <xm:f>NOT(ISERROR(SEARCH($M$6,H8)))</xm:f>
            <xm:f>$M$6</xm:f>
            <x14:dxf>
              <font>
                <color rgb="FF9C6500"/>
              </font>
              <fill>
                <patternFill>
                  <bgColor rgb="FFFFEB9C"/>
                </patternFill>
              </fill>
            </x14:dxf>
          </x14:cfRule>
          <x14:cfRule type="containsText" priority="15" operator="containsText" id="{F0D1E406-F288-4ECC-9A71-DE6D453B352E}">
            <xm:f>NOT(ISERROR(SEARCH($M$5,H8)))</xm:f>
            <xm:f>$M$5</xm:f>
            <x14:dxf>
              <font>
                <color rgb="FF9C0006"/>
              </font>
              <fill>
                <patternFill>
                  <bgColor rgb="FFFFC7CE"/>
                </patternFill>
              </fill>
            </x14:dxf>
          </x14:cfRule>
          <xm:sqref>H8:H16</xm:sqref>
        </x14:conditionalFormatting>
        <x14:conditionalFormatting xmlns:xm="http://schemas.microsoft.com/office/excel/2006/main">
          <x14:cfRule type="containsText" priority="10" operator="containsText" id="{5EED1102-894C-4BF4-A58B-892842CECE13}">
            <xm:f>NOT(ISERROR(SEARCH($M$7,H17)))</xm:f>
            <xm:f>$M$7</xm:f>
            <x14:dxf>
              <font>
                <color rgb="FF006100"/>
              </font>
              <fill>
                <patternFill>
                  <bgColor rgb="FFC6EFCE"/>
                </patternFill>
              </fill>
            </x14:dxf>
          </x14:cfRule>
          <x14:cfRule type="containsText" priority="11" operator="containsText" id="{D039E82F-D665-44E9-B81A-B10DCB14F978}">
            <xm:f>NOT(ISERROR(SEARCH($M$6,H17)))</xm:f>
            <xm:f>$M$6</xm:f>
            <x14:dxf>
              <font>
                <color rgb="FF9C6500"/>
              </font>
              <fill>
                <patternFill>
                  <bgColor rgb="FFFFEB9C"/>
                </patternFill>
              </fill>
            </x14:dxf>
          </x14:cfRule>
          <x14:cfRule type="containsText" priority="12" operator="containsText" id="{1F8BAB57-9A06-4BC5-896C-35C471832322}">
            <xm:f>NOT(ISERROR(SEARCH($M$5,H17)))</xm:f>
            <xm:f>$M$5</xm:f>
            <x14:dxf>
              <font>
                <color rgb="FF9C0006"/>
              </font>
              <fill>
                <patternFill>
                  <bgColor rgb="FFFFC7CE"/>
                </patternFill>
              </fill>
            </x14:dxf>
          </x14:cfRule>
          <xm:sqref>H17:H219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Information</vt:lpstr>
      <vt:lpstr>Compliance Summary</vt:lpstr>
      <vt:lpstr>Gap Analysis Tool</vt:lpstr>
      <vt:lpstr>Action Plan</vt:lpstr>
      <vt:lpstr>'Action Plan'!Print_Area</vt:lpstr>
      <vt:lpstr>'Compliance Summary'!Print_Area</vt:lpstr>
      <vt:lpstr>'Gap Analysis Tool'!Print_Area</vt:lpstr>
      <vt:lpstr>Information!Print_Area</vt:lpstr>
    </vt:vector>
  </TitlesOfParts>
  <Company>Terramin Australia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 Greenhill</dc:creator>
  <cp:lastModifiedBy>Irena Pate</cp:lastModifiedBy>
  <cp:lastPrinted>2022-02-02T00:10:54Z</cp:lastPrinted>
  <dcterms:created xsi:type="dcterms:W3CDTF">2012-02-07T23:36:39Z</dcterms:created>
  <dcterms:modified xsi:type="dcterms:W3CDTF">2022-02-02T00:11:49Z</dcterms:modified>
</cp:coreProperties>
</file>